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13575" yWindow="0" windowWidth="15570" windowHeight="11760" tabRatio="918"/>
  </bookViews>
  <sheets>
    <sheet name="IQP Completo" sheetId="1" r:id="rId1"/>
    <sheet name="Planilha Upload" sheetId="3" r:id="rId2"/>
  </sheets>
  <calcPr calcId="125725"/>
</workbook>
</file>

<file path=xl/calcChain.xml><?xml version="1.0" encoding="utf-8"?>
<calcChain xmlns="http://schemas.openxmlformats.org/spreadsheetml/2006/main">
  <c r="N66" i="3"/>
  <c r="G40"/>
  <c r="H47"/>
  <c r="H46"/>
  <c r="H45"/>
  <c r="H44"/>
  <c r="H43"/>
  <c r="H42"/>
  <c r="H41"/>
  <c r="H40"/>
  <c r="H39"/>
  <c r="G39"/>
  <c r="G29"/>
  <c r="G27" s="1"/>
  <c r="G28"/>
  <c r="I15"/>
  <c r="J15" s="1"/>
  <c r="I14"/>
  <c r="J14" s="1"/>
  <c r="I13"/>
  <c r="J13" s="1"/>
  <c r="I10"/>
  <c r="J10" s="1"/>
  <c r="I9"/>
  <c r="J9" s="1"/>
  <c r="I8"/>
  <c r="J8" s="1"/>
  <c r="I4"/>
  <c r="J4" s="1"/>
  <c r="I5"/>
  <c r="J5" s="1"/>
  <c r="I3"/>
  <c r="J3" s="1"/>
  <c r="G23"/>
  <c r="G22"/>
  <c r="G21"/>
  <c r="G24" s="1"/>
  <c r="G60" s="1"/>
  <c r="G49" s="1"/>
  <c r="H15"/>
  <c r="H14"/>
  <c r="H13"/>
  <c r="H10"/>
  <c r="H9"/>
  <c r="H8"/>
  <c r="H5"/>
  <c r="H4"/>
  <c r="H3"/>
  <c r="B8"/>
  <c r="C25"/>
  <c r="B25" s="1"/>
  <c r="B139"/>
  <c r="C138"/>
  <c r="B138" s="1"/>
  <c r="C137"/>
  <c r="B137" s="1"/>
  <c r="B125"/>
  <c r="B126"/>
  <c r="B127"/>
  <c r="B128"/>
  <c r="B129"/>
  <c r="B130"/>
  <c r="B131"/>
  <c r="B132"/>
  <c r="B133"/>
  <c r="B134"/>
  <c r="B135"/>
  <c r="B136"/>
  <c r="B124"/>
  <c r="B123"/>
  <c r="B122"/>
  <c r="B121"/>
  <c r="B120"/>
  <c r="B119"/>
  <c r="B118"/>
  <c r="B17"/>
  <c r="B16"/>
  <c r="C117"/>
  <c r="B117" s="1"/>
  <c r="B116"/>
  <c r="C114"/>
  <c r="B114" s="1"/>
  <c r="C112"/>
  <c r="B112" s="1"/>
  <c r="C110"/>
  <c r="B110" s="1"/>
  <c r="B115"/>
  <c r="B113"/>
  <c r="B111"/>
  <c r="B109"/>
  <c r="C107"/>
  <c r="B107" s="1"/>
  <c r="C105"/>
  <c r="B105" s="1"/>
  <c r="C103"/>
  <c r="B103" s="1"/>
  <c r="B108"/>
  <c r="B106"/>
  <c r="B104"/>
  <c r="B102"/>
  <c r="B101"/>
  <c r="B99"/>
  <c r="B97"/>
  <c r="B95"/>
  <c r="C100"/>
  <c r="B100" s="1"/>
  <c r="C98"/>
  <c r="B98" s="1"/>
  <c r="C96"/>
  <c r="B96" s="1"/>
  <c r="B15"/>
  <c r="G35" s="1"/>
  <c r="B14"/>
  <c r="C89"/>
  <c r="B89" s="1"/>
  <c r="C86"/>
  <c r="B86" s="1"/>
  <c r="C83"/>
  <c r="B83" s="1"/>
  <c r="B6"/>
  <c r="G64" s="1"/>
  <c r="C61"/>
  <c r="B61" s="1"/>
  <c r="B13"/>
  <c r="B94"/>
  <c r="B93"/>
  <c r="B92"/>
  <c r="B91"/>
  <c r="B90"/>
  <c r="B80"/>
  <c r="B79"/>
  <c r="B78"/>
  <c r="B77"/>
  <c r="B76"/>
  <c r="B75"/>
  <c r="B12"/>
  <c r="G65" s="1"/>
  <c r="N69" s="1"/>
  <c r="B11"/>
  <c r="B18"/>
  <c r="B68"/>
  <c r="B19"/>
  <c r="B20"/>
  <c r="B21"/>
  <c r="B22"/>
  <c r="B23"/>
  <c r="B24"/>
  <c r="B87"/>
  <c r="B88"/>
  <c r="B85"/>
  <c r="B82"/>
  <c r="B81"/>
  <c r="B84"/>
  <c r="B9"/>
  <c r="B74"/>
  <c r="B73"/>
  <c r="B72"/>
  <c r="B7"/>
  <c r="G56" s="1"/>
  <c r="N71" s="1"/>
  <c r="B71"/>
  <c r="B70"/>
  <c r="B69"/>
  <c r="B66"/>
  <c r="B65"/>
  <c r="B64"/>
  <c r="B67"/>
  <c r="B63"/>
  <c r="H16" l="1"/>
  <c r="G61" s="1"/>
  <c r="I31"/>
  <c r="I30"/>
  <c r="I32"/>
  <c r="I29"/>
  <c r="G36"/>
  <c r="G43"/>
  <c r="G58" s="1"/>
  <c r="G52"/>
  <c r="N70"/>
  <c r="I28"/>
  <c r="G59"/>
  <c r="G53"/>
  <c r="G46"/>
  <c r="H48"/>
  <c r="I48" s="1"/>
  <c r="G62" s="1"/>
  <c r="G33"/>
  <c r="G34"/>
  <c r="B62"/>
  <c r="B5"/>
  <c r="B4"/>
  <c r="B3"/>
  <c r="B2"/>
  <c r="B60"/>
  <c r="B59"/>
  <c r="B58"/>
  <c r="B57"/>
  <c r="B56"/>
  <c r="B55"/>
  <c r="B54"/>
  <c r="B53"/>
  <c r="B1"/>
  <c r="G63" s="1"/>
  <c r="B10"/>
  <c r="G50" l="1"/>
  <c r="N68"/>
  <c r="G48"/>
  <c r="N72"/>
  <c r="N73"/>
  <c r="G51"/>
  <c r="B51"/>
  <c r="B52"/>
  <c r="B39"/>
  <c r="B40"/>
  <c r="B41"/>
  <c r="B42"/>
  <c r="B43"/>
  <c r="B44"/>
  <c r="B45"/>
  <c r="B46"/>
  <c r="B47"/>
  <c r="B48"/>
  <c r="B49"/>
  <c r="B50"/>
  <c r="B38"/>
  <c r="B27"/>
  <c r="B28"/>
  <c r="B29"/>
  <c r="B30"/>
  <c r="B31"/>
  <c r="B32"/>
  <c r="B33"/>
  <c r="B34"/>
  <c r="B35"/>
  <c r="B36"/>
  <c r="B37"/>
  <c r="B26"/>
  <c r="I34" l="1"/>
  <c r="I36" s="1"/>
  <c r="G57" s="1"/>
  <c r="G47" l="1"/>
  <c r="G66" s="1"/>
  <c r="A246" i="1" s="1"/>
  <c r="N67" i="3"/>
</calcChain>
</file>

<file path=xl/sharedStrings.xml><?xml version="1.0" encoding="utf-8"?>
<sst xmlns="http://schemas.openxmlformats.org/spreadsheetml/2006/main" count="589" uniqueCount="419">
  <si>
    <t>Município:</t>
  </si>
  <si>
    <t>Microbacia:</t>
  </si>
  <si>
    <t>Localidade:</t>
  </si>
  <si>
    <t>Estou de acordo com a divulgação de meu nome: (sim ou não)</t>
  </si>
  <si>
    <t>Estou de acordo com a divulgação destas informações: (sim ou não)</t>
  </si>
  <si>
    <t>Área sob plantio direto na Propriedade (em hectare):</t>
  </si>
  <si>
    <t>Área total da Propriedade (em hectare):</t>
  </si>
  <si>
    <t>1. Há quanto tempo você utiliza o Sistema Plantio Direto nesta gleba? (em anos)</t>
  </si>
  <si>
    <t>Sistema em que não há preparo  do solo</t>
  </si>
  <si>
    <t>Rotação de culturas</t>
  </si>
  <si>
    <t>Cobertura do solo por palha ou plantas vivas</t>
  </si>
  <si>
    <t>Melhora a retenção de umidade do solo favorecendo em anos de veranico</t>
  </si>
  <si>
    <t>Previne contra a erosão</t>
  </si>
  <si>
    <t>Aumenta o teor de matéria orgânica</t>
  </si>
  <si>
    <t>3. Na sua opinião, qual importância do uso do Sistema Plantio Direto? (1 –ALTA, 2 – MÉDIA, 3 – BAIXA, 0 – SEM IMPORTÂNCIA)</t>
  </si>
  <si>
    <t>Redução do risco de seca;</t>
  </si>
  <si>
    <t>Redução do risco de erosão;</t>
  </si>
  <si>
    <t>Conservação do solo (aspecto amplo);</t>
  </si>
  <si>
    <t>Aumento da produtividade;</t>
  </si>
  <si>
    <t>Aumento no teor de matéria orgânica;</t>
  </si>
  <si>
    <t>Aumento da biodiversidade;</t>
  </si>
  <si>
    <t>Melhoria na qualidade da água;</t>
  </si>
  <si>
    <t>Redução do custo de produção;</t>
  </si>
  <si>
    <t>Redução do desgaste do maquinário;</t>
  </si>
  <si>
    <t>Menor tempo gasto nas operações;</t>
  </si>
  <si>
    <t>Nenhum.</t>
  </si>
  <si>
    <t>4. Para você, quais os graus de problemas ou dificuldades na utilização do Sistema Plantio Direto? (1 – ALTA, 2 – MÉDIA, 3 – BAIXA, 0 – SEM IMPORTÂNCIA)</t>
  </si>
  <si>
    <t>Dificuldade com controle de plantas espontâneas (mato) persistentes (buva e outras);</t>
  </si>
  <si>
    <t>Dificuldade com o controle de pragas;</t>
  </si>
  <si>
    <t>Dificuldade com o controle de doenças;</t>
  </si>
  <si>
    <t>Dificuldade em formar a palhada adequada;</t>
  </si>
  <si>
    <t>Dificuldade com o terraceamento;</t>
  </si>
  <si>
    <t>Dificuldade de estabelecer rotação de culturas;</t>
  </si>
  <si>
    <t>Risco de contaminação da água por agrotóxicos;</t>
  </si>
  <si>
    <t>Uso abusivo de agrotóxico;</t>
  </si>
  <si>
    <t>Compactação excessiva do solo ;</t>
  </si>
  <si>
    <t>Compactação excessiva nas cabeceiras e áreas de manobra de máquinas;</t>
  </si>
  <si>
    <t>Maquinário (semeadoras) não adequado;</t>
  </si>
  <si>
    <t>Falta de assistência técnica adequada;</t>
  </si>
  <si>
    <t>Custos excessivos;</t>
  </si>
  <si>
    <t>Nenhum.</t>
  </si>
  <si>
    <t>5. Você está satisfeito com o Sistema Plantio Direto que executa? (Sim ou Não)</t>
  </si>
  <si>
    <t>6. Como você avalia seu Sistema Plantio Direto?</t>
  </si>
  <si>
    <t>Ruim</t>
  </si>
  <si>
    <t>Razoável</t>
  </si>
  <si>
    <t>Bom</t>
  </si>
  <si>
    <t>Excelente</t>
  </si>
  <si>
    <t>7. Você segue critérios/orientações técnicas para condução da lavoura? (Sim ou Não)</t>
  </si>
  <si>
    <t>Cooperativa</t>
  </si>
  <si>
    <t>Pública (EMATER, Prefeitura)</t>
  </si>
  <si>
    <t>Privada (firmas de planejamento, consultores)</t>
  </si>
  <si>
    <t>ONG</t>
  </si>
  <si>
    <t>9. Executa todas as operações agrícolas em nível? (Sim ou Não)</t>
  </si>
  <si>
    <t>Semeadura</t>
  </si>
  <si>
    <t>Pulverização</t>
  </si>
  <si>
    <t>10. Você possui terraços ? (Sim ou Não)</t>
  </si>
  <si>
    <t>10.1 Se sim, desde que ano?</t>
  </si>
  <si>
    <t>10.2. Você retirou terraços desta gleba?</t>
  </si>
  <si>
    <t>Sim</t>
  </si>
  <si>
    <t>Não</t>
  </si>
  <si>
    <t>Alguns</t>
  </si>
  <si>
    <t>Facilitar a operação com máquinas grandes</t>
  </si>
  <si>
    <t>Entupido ou assoreado</t>
  </si>
  <si>
    <t>Recomendado pela assistência técnica</t>
  </si>
  <si>
    <t>10.3 você rebaixou os terraços?</t>
  </si>
  <si>
    <t>Alguns</t>
  </si>
  <si>
    <t>10.4 Você redimensionou o Espaçamento ou a Seção com critérios técnicos? (Sim ou Não)</t>
  </si>
  <si>
    <t>10.5. Você observa água passando por cima dos terraços durante dias de chuva forte?</t>
  </si>
  <si>
    <t>Nunca ou 1 vez nos últimos cinco anos;</t>
  </si>
  <si>
    <t>Duas ou três vezes nos últimos cinco anos;</t>
  </si>
  <si>
    <t>Mais que Três vezes nos últimos cinco anos.</t>
  </si>
  <si>
    <t>11. Você observa erosão (arraste de terra ou palha ou valetas, mesmo que pequenas, ou, acúmulo de terra) em sua lavoura ou nos terraços? (Sim ou Não)</t>
  </si>
  <si>
    <t>11.1. Esta erosão é efeito de uma gleba superior ou estrada? (Sim ou Não)</t>
  </si>
  <si>
    <t>12. Após a semeadura, fica solo exposto na linha? (Sim ou Não)</t>
  </si>
  <si>
    <t>13. A que velocidade você estima realizar a semeadura?</t>
  </si>
  <si>
    <t>Alta, acima de 6 km/h</t>
  </si>
  <si>
    <t>Média, próximo a 6 km/h</t>
  </si>
  <si>
    <t>Baixa, abaixo de 6 km/h</t>
  </si>
  <si>
    <t>14. Na sua avaliação, o solo desta gleba está compactado?</t>
  </si>
  <si>
    <t>Não</t>
  </si>
  <si>
    <t>Sim,  apenas nas cabeceiras</t>
  </si>
  <si>
    <t>Sim, em toda Lavoura</t>
  </si>
  <si>
    <t>15. Faz o preparo do solo ou descompactação?</t>
  </si>
  <si>
    <t>Compactação nas cabeceiras;</t>
  </si>
  <si>
    <t>Compactação nos canais de terraços;</t>
  </si>
  <si>
    <t>Dificuldade de controle das plantas espontâneas;</t>
  </si>
  <si>
    <t>Compactação na lavoura toda pelas culturas anuais;</t>
  </si>
  <si>
    <t>Compactação na lavoura toda devido a silagem;</t>
  </si>
  <si>
    <t>Necessidade da cultura (aveia, mandioca, fumo, etc);</t>
  </si>
  <si>
    <t>Gado leiteiro</t>
  </si>
  <si>
    <t>Gado de corte</t>
  </si>
  <si>
    <t>Outro</t>
  </si>
  <si>
    <t>Não tem</t>
  </si>
  <si>
    <t>16.1. Se tem animais em pastoreio, quantos dias antes da semeadura os animais são removidos da área? (em dias)</t>
  </si>
  <si>
    <t>17. Você possui em sua propriedade disponibilidade suficiente de esterco para aplicação na lavoura? (Sim ou Não)</t>
  </si>
  <si>
    <t>18. Você utiliza esterco bovino ou suíno ou cama de aviário em sua lavoura? (Sim ou Não)</t>
  </si>
  <si>
    <t>19. Quando você utiliza adubação orgânica (esterco bovino ou suíno ou avícola) você também utiliza a adubação química? (Sim ou Não)</t>
  </si>
  <si>
    <t>21. Quando você utiliza adubação química, qual a forma de aplicação?</t>
  </si>
  <si>
    <t>Calcário</t>
  </si>
  <si>
    <t>Gesso</t>
  </si>
  <si>
    <t>NPK</t>
  </si>
  <si>
    <t>Nitrogenados</t>
  </si>
  <si>
    <t>Potássicos</t>
  </si>
  <si>
    <t>Fosfatados</t>
  </si>
  <si>
    <t>22. Quais organismos você observa na sua lavoura? Ordem de frequência (1 – ALTA, 2 –MÉDIA, 3 – BAIXA)</t>
  </si>
  <si>
    <t>Minhocas</t>
  </si>
  <si>
    <t>Aranhas</t>
  </si>
  <si>
    <t>Lacraias</t>
  </si>
  <si>
    <t>Cupins</t>
  </si>
  <si>
    <t>Lagartas</t>
  </si>
  <si>
    <t>Besouros</t>
  </si>
  <si>
    <t>Grilos</t>
  </si>
  <si>
    <t>Lesmas</t>
  </si>
  <si>
    <t>Corós</t>
  </si>
  <si>
    <t>Formigas</t>
  </si>
  <si>
    <t>Percevejos</t>
  </si>
  <si>
    <t>23. Na sua opinião, existe algum agricultor que possa ser considerado uma referência quanto a fazer um Sistema Plantio Direto de qualidade em sua microbacia ou próximo?</t>
  </si>
  <si>
    <t>IQP DA GLEBA AVALIADA</t>
  </si>
  <si>
    <t>Muito Bom 8,51 – 10</t>
  </si>
  <si>
    <t>Bom: 6,51 – 8,50</t>
  </si>
  <si>
    <t>Regular: 4,51 – 6,50</t>
  </si>
  <si>
    <t>Baixo: &lt;4,51</t>
  </si>
  <si>
    <t>TEMPO DE ADOÇÃO AO SPD</t>
  </si>
  <si>
    <r>
      <t>QUESTIONÁRIO ÍNDICE DE QUALIDADE PARTICIPATIVO – IQP</t>
    </r>
    <r>
      <rPr>
        <b/>
        <sz val="12"/>
        <color rgb="FF00000A"/>
        <rFont val="Arial"/>
        <family val="2"/>
        <charset val="1"/>
      </rPr>
      <t xml:space="preserve">
</t>
    </r>
  </si>
  <si>
    <t>Aplicar um questionário para cada gleba</t>
  </si>
  <si>
    <t>Produtor/Propriedade:</t>
  </si>
  <si>
    <t>Nome:</t>
  </si>
  <si>
    <t>Telefone:</t>
  </si>
  <si>
    <t>Endereço:</t>
  </si>
  <si>
    <t>E-mail:</t>
  </si>
  <si>
    <t>Ponto de GPS (sede) (graus decimais):</t>
  </si>
  <si>
    <t>Outros (descreva):______________________________________________________________________</t>
  </si>
  <si>
    <r>
      <t xml:space="preserve">2. Qual o seu entendimento sobre o Sistema Plantio Direto? </t>
    </r>
    <r>
      <rPr>
        <sz val="12"/>
        <color rgb="FF00000A"/>
        <rFont val="Arial"/>
        <family val="2"/>
      </rPr>
      <t xml:space="preserve"> (Pode marcar mais de uma opção)</t>
    </r>
  </si>
  <si>
    <r>
      <t>8. Quem fornece a orientação?</t>
    </r>
    <r>
      <rPr>
        <sz val="12"/>
        <color rgb="FF00000A"/>
        <rFont val="Arial"/>
        <family val="2"/>
      </rPr>
      <t xml:space="preserve"> (Pode marcar mais de uma opção)</t>
    </r>
  </si>
  <si>
    <r>
      <t xml:space="preserve">9.1 Quais faz em nível?  </t>
    </r>
    <r>
      <rPr>
        <sz val="12"/>
        <color rgb="FF00000A"/>
        <rFont val="Arial"/>
        <family val="2"/>
      </rPr>
      <t>(Pode marcar mais de uma opção)</t>
    </r>
  </si>
  <si>
    <r>
      <t>10.2.1 Se retirou, porquê?</t>
    </r>
    <r>
      <rPr>
        <sz val="12"/>
        <color rgb="FF00000A"/>
        <rFont val="Arial"/>
        <family val="2"/>
      </rPr>
      <t xml:space="preserve">  (Pode marcar mais de uma opção)</t>
    </r>
  </si>
  <si>
    <r>
      <t xml:space="preserve">10.3.1 Se rebaixou porque? </t>
    </r>
    <r>
      <rPr>
        <sz val="12"/>
        <color rgb="FF00000A"/>
        <rFont val="Arial"/>
        <family val="2"/>
      </rPr>
      <t xml:space="preserve"> (Pode marcar mais de uma opção)</t>
    </r>
  </si>
  <si>
    <r>
      <t xml:space="preserve">15.1. Por quê faz o preparo? </t>
    </r>
    <r>
      <rPr>
        <sz val="12"/>
        <color rgb="FF00000A"/>
        <rFont val="Arial"/>
        <family val="2"/>
      </rPr>
      <t xml:space="preserve"> (Pode marcar mais de uma opção)</t>
    </r>
  </si>
  <si>
    <t>Outro:_____________________________________________________________</t>
  </si>
  <si>
    <r>
      <t xml:space="preserve">15.2 Qual(is) o(s) implemento(s) utilizado(s) e qual o número de operações? </t>
    </r>
    <r>
      <rPr>
        <sz val="12"/>
        <color rgb="FF00000A"/>
        <rFont val="Arial"/>
        <family val="2"/>
      </rPr>
      <t xml:space="preserve"> (Pode marcar mais de uma opção)</t>
    </r>
  </si>
  <si>
    <r>
      <t xml:space="preserve">16. Quais animais em pastoreio em sua área sob sistema plantio direto durante o inverno? </t>
    </r>
    <r>
      <rPr>
        <sz val="12"/>
        <color rgb="FF00000A"/>
        <rFont val="Arial"/>
        <family val="2"/>
      </rPr>
      <t xml:space="preserve"> (Pode marcar mais de uma opção)</t>
    </r>
  </si>
  <si>
    <r>
      <t>18.1</t>
    </r>
    <r>
      <rPr>
        <b/>
        <sz val="12"/>
        <color rgb="FF00000A"/>
        <rFont val="Arial"/>
        <family val="1"/>
        <charset val="1"/>
      </rPr>
      <t>. Quantas vezes por ano e em qual quantidade?</t>
    </r>
  </si>
  <si>
    <r>
      <t>M</t>
    </r>
    <r>
      <rPr>
        <vertAlign val="superscript"/>
        <sz val="9"/>
        <rFont val="Arial"/>
        <family val="2"/>
      </rPr>
      <t>3</t>
    </r>
  </si>
  <si>
    <t>Tonelada</t>
  </si>
  <si>
    <t>Litro</t>
  </si>
  <si>
    <t>Meses</t>
  </si>
  <si>
    <t>Ano</t>
  </si>
  <si>
    <t>Hectare</t>
  </si>
  <si>
    <t>Alqueire</t>
  </si>
  <si>
    <r>
      <t xml:space="preserve">20.  Quais operações  são feitas com base nos resultados da análise de solo de laboratório(s) certificado(s)? </t>
    </r>
    <r>
      <rPr>
        <sz val="12"/>
        <color rgb="FF00000A"/>
        <rFont val="Liberation Serif;Times New Roma"/>
      </rPr>
      <t xml:space="preserve"> (Pode marcar mais de uma opção)</t>
    </r>
  </si>
  <si>
    <t>A cada                     anos</t>
  </si>
  <si>
    <t>A lanço</t>
  </si>
  <si>
    <t>Incorporação</t>
  </si>
  <si>
    <t>Na linha</t>
  </si>
  <si>
    <t>Outros: __________________</t>
  </si>
  <si>
    <t xml:space="preserve">ÚLTIMO ANO: </t>
  </si>
  <si>
    <t>Soja</t>
  </si>
  <si>
    <t>Milho (Grãos)</t>
  </si>
  <si>
    <t>Milho (Silagem)</t>
  </si>
  <si>
    <t>Aveia Preta (Cobertura)</t>
  </si>
  <si>
    <t>Aveia Branca (Cobertura)</t>
  </si>
  <si>
    <t>Aveia Branca (Grãos)</t>
  </si>
  <si>
    <t>Trigo</t>
  </si>
  <si>
    <t>Sorgo (Grãos)</t>
  </si>
  <si>
    <t>Sorgo (Silagem)</t>
  </si>
  <si>
    <t>Milheto (Grãos)</t>
  </si>
  <si>
    <t>Milheto (Silagem)</t>
  </si>
  <si>
    <t>Milheto (Cobertura)</t>
  </si>
  <si>
    <t>Feijão (Grãos)</t>
  </si>
  <si>
    <t>Mandioca</t>
  </si>
  <si>
    <t>Ervilhacas (Cobertura)</t>
  </si>
  <si>
    <t>Ervilhas Forrageiras (Cobertura)</t>
  </si>
  <si>
    <t>Mucunas (Cobertura)</t>
  </si>
  <si>
    <t>Nabo Forrageiro (Cobertura)</t>
  </si>
  <si>
    <t>Brachiarias (Cobertura)</t>
  </si>
  <si>
    <t>Tiftons (Cobertura)</t>
  </si>
  <si>
    <t>Azevéns (Cobertura)</t>
  </si>
  <si>
    <t>Tremoço (Cobertura)</t>
  </si>
  <si>
    <t>Capim Moha (Cobertura)</t>
  </si>
  <si>
    <t>Gandu (Cobertura)</t>
  </si>
  <si>
    <t>Crotalárias (Cobertura)</t>
  </si>
  <si>
    <t>Outra Leguminosa (Cobertura)</t>
  </si>
  <si>
    <t>Outra Gramínea (Cobertura)</t>
  </si>
  <si>
    <t>Outra Família (Cobertura)</t>
  </si>
  <si>
    <t>Outra Leguminosa (Silagem)</t>
  </si>
  <si>
    <t>Outra Gramínea (Silagem)</t>
  </si>
  <si>
    <t>Outra Família (Silagem)</t>
  </si>
  <si>
    <t>Outra Leguminosa (Grão)</t>
  </si>
  <si>
    <t>Outra Gramínea (Grão)</t>
  </si>
  <si>
    <t>Outra Família (Grão)</t>
  </si>
  <si>
    <t>Ausência de Cobertura Viva</t>
  </si>
  <si>
    <t>Produção (Ton/ha)</t>
  </si>
  <si>
    <t>Cobertura</t>
  </si>
  <si>
    <t xml:space="preserve">Silagem </t>
  </si>
  <si>
    <t>Pastoreio na lavoura</t>
  </si>
  <si>
    <t>Corte para alimentação animal</t>
  </si>
  <si>
    <t>Colheita (grãos)</t>
  </si>
  <si>
    <t>01 - Janeiro</t>
  </si>
  <si>
    <t>02 - Fevereiro</t>
  </si>
  <si>
    <t>03 - Março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</si>
  <si>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</si>
  <si>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</si>
  <si>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</si>
  <si>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</si>
  <si>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</si>
  <si>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</si>
  <si>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</si>
  <si>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</si>
  <si>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</si>
  <si>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Número de meses sem cobertura viva?</t>
  </si>
  <si>
    <t xml:space="preserve">PENÚLTIMO ANO: </t>
  </si>
  <si>
    <t xml:space="preserve">ANTEPENÚLTIMO ANO: </t>
  </si>
  <si>
    <t>3° Cultura:</t>
  </si>
  <si>
    <t>Produção agrícola durante os últimos 3 anos</t>
  </si>
  <si>
    <t xml:space="preserve">1° Cultura: </t>
  </si>
  <si>
    <t>Mês de Plantio:                                       Mês da Colheita:</t>
  </si>
  <si>
    <t xml:space="preserve">2° Cultura: </t>
  </si>
  <si>
    <t>9.1 Pulverização</t>
  </si>
  <si>
    <t>9.1 Semeadura</t>
  </si>
  <si>
    <t>10.2.1 Facilitar a operação com máquinas grandes</t>
  </si>
  <si>
    <t>10.2.1 Entupido ou assoreado</t>
  </si>
  <si>
    <t>10.2.1 Recomendado pela assistência técnica</t>
  </si>
  <si>
    <t>10.3.1 Facilitar a operação com máquinas grandes</t>
  </si>
  <si>
    <t>10.3.1 Entupido ou assoreado</t>
  </si>
  <si>
    <t>10.3.1 Recomendado pela assistência técnica</t>
  </si>
  <si>
    <t>15. A cada x nos</t>
  </si>
  <si>
    <t>15.1 Compactação nas cabeceiras;</t>
  </si>
  <si>
    <t>15.1 Compactação nos canais de terraços;</t>
  </si>
  <si>
    <t>15.1 Dificuldade de controle das plantas espontâneas;</t>
  </si>
  <si>
    <t>15.1 Compactação na lavoura toda pelas culturas anuais;</t>
  </si>
  <si>
    <t>15.1 Compactação na lavoura toda devido a silagem;</t>
  </si>
  <si>
    <t>15.1 Necessidade da cultura (aveia, mandioca, fumo, etc);</t>
  </si>
  <si>
    <t>15.1 Nenhum.</t>
  </si>
  <si>
    <t>2 Sistema em que não há preparo  do solo</t>
  </si>
  <si>
    <t>2 Rotação de culturas</t>
  </si>
  <si>
    <t>2 Cobertura do solo por palha ou plantas vivas</t>
  </si>
  <si>
    <t>2 Melhora a retenção de umidade do solo favorecendo em anos de veranico</t>
  </si>
  <si>
    <t>2 Previne contra a erosão</t>
  </si>
  <si>
    <t>2 Aumenta o teor de matéria orgânica</t>
  </si>
  <si>
    <t>2 Descição Outros</t>
  </si>
  <si>
    <t>3 Redução do risco de seca;</t>
  </si>
  <si>
    <t>3 Redução do risco de erosão;</t>
  </si>
  <si>
    <t>3 Conservação do solo (aspecto amplo);</t>
  </si>
  <si>
    <t>3 Aumento da produtividade;</t>
  </si>
  <si>
    <t>3 Aumento no teor de matéria orgânica;</t>
  </si>
  <si>
    <t>3 Aumento da biodiversidade;</t>
  </si>
  <si>
    <t>3 Melhoria na qualidade da água;</t>
  </si>
  <si>
    <t>3 Redução do custo de produção;</t>
  </si>
  <si>
    <t>3 Redução do desgaste do maquinário;</t>
  </si>
  <si>
    <t>3 Menor tempo gasto nas operações;</t>
  </si>
  <si>
    <t>3 Nenhum.</t>
  </si>
  <si>
    <t>4 Dificuldade com controle de plantas espontâneas (mato) persistentes (buva e outras);</t>
  </si>
  <si>
    <t>4 Dificuldade com o controle de pragas;</t>
  </si>
  <si>
    <t>4 Dificuldade com o controle de doenças;</t>
  </si>
  <si>
    <t>4 Dificuldade em formar a palhada adequada;</t>
  </si>
  <si>
    <t>4 Dificuldade com o terraceamento;</t>
  </si>
  <si>
    <t>4 Dificuldade de estabelecer rotação de culturas;</t>
  </si>
  <si>
    <t>4 Risco de contaminação da água por agrotóxicos;</t>
  </si>
  <si>
    <t>4 Uso abusivo de agrotóxico;</t>
  </si>
  <si>
    <t>4 Compactação excessiva do solo ;</t>
  </si>
  <si>
    <t>4 Compactação excessiva nas cabeceiras e áreas de manobra de máquinas;</t>
  </si>
  <si>
    <t>4 Maquinário (semeadoras) não adequado;</t>
  </si>
  <si>
    <t>4 Falta de assistência técnica adequada;</t>
  </si>
  <si>
    <t>4 Custos excessivos;</t>
  </si>
  <si>
    <t>4 Nenhum.</t>
  </si>
  <si>
    <t>8 Cooperativa</t>
  </si>
  <si>
    <t>8 Pública (EMATER, Prefeitura)</t>
  </si>
  <si>
    <t>8 Privada (firmas de planejamento, consultores)</t>
  </si>
  <si>
    <t>8 ONG</t>
  </si>
  <si>
    <t>8 Descrição</t>
  </si>
  <si>
    <t>15.2 Arado:</t>
  </si>
  <si>
    <t>15.2 Sim/Não;</t>
  </si>
  <si>
    <t>15.2 Grade</t>
  </si>
  <si>
    <t xml:space="preserve">15.2 Escarificador:  </t>
  </si>
  <si>
    <t>15.2 Outro:</t>
  </si>
  <si>
    <t xml:space="preserve">Grade:                               vez(es);  Em nível: </t>
  </si>
  <si>
    <t xml:space="preserve">Arado:                               vez(es);  Em nível: </t>
  </si>
  <si>
    <t>16 Gado leiteiro</t>
  </si>
  <si>
    <t>16 Gado de corte</t>
  </si>
  <si>
    <t>16 Outro</t>
  </si>
  <si>
    <t>16 Não tem</t>
  </si>
  <si>
    <t>Dejeto:</t>
  </si>
  <si>
    <t>Quantidade</t>
  </si>
  <si>
    <t>Unidade</t>
  </si>
  <si>
    <t>Área</t>
  </si>
  <si>
    <t xml:space="preserve">               COM controle da quantidade de dejeto aplicada e COM balanço de nutrientes.</t>
  </si>
  <si>
    <t xml:space="preserve">               COM controle da quantidade de dejeto aplicada, porém SEM balanço de nutrientes.</t>
  </si>
  <si>
    <t xml:space="preserve">               SEM controle da quantidade de dejeto aplicada e SEM balanço de nutrientes.</t>
  </si>
  <si>
    <t>Alqueire ou Hectare:</t>
  </si>
  <si>
    <t>A cada</t>
  </si>
  <si>
    <t>Meses/Anos</t>
  </si>
  <si>
    <t xml:space="preserve">Sim </t>
  </si>
  <si>
    <t>Escarificador:                    vez(es);  Em níve:</t>
  </si>
  <si>
    <t xml:space="preserve">              Calagem</t>
  </si>
  <si>
    <t xml:space="preserve">Intervalo   </t>
  </si>
  <si>
    <t>Anos</t>
  </si>
  <si>
    <t xml:space="preserve">           Adubação Química</t>
  </si>
  <si>
    <t xml:space="preserve">Centopéias </t>
  </si>
  <si>
    <t>Nome do Produtor</t>
  </si>
  <si>
    <t>Nome da Propriedade</t>
  </si>
  <si>
    <t xml:space="preserve">        Todos parecidos</t>
  </si>
  <si>
    <t xml:space="preserve">      Não sabe</t>
  </si>
  <si>
    <t xml:space="preserve">                                    texto</t>
  </si>
  <si>
    <t>Texto</t>
  </si>
  <si>
    <t>Cama de Aviário</t>
  </si>
  <si>
    <t>Bovino</t>
  </si>
  <si>
    <t>Suíno</t>
  </si>
  <si>
    <t>Selecione</t>
  </si>
  <si>
    <t>Litros</t>
  </si>
  <si>
    <t>M³</t>
  </si>
  <si>
    <t>20.  Calagem</t>
  </si>
  <si>
    <t>20. Intervalos/anos</t>
  </si>
  <si>
    <t>20. Adubação Química</t>
  </si>
  <si>
    <t>21. Calcário</t>
  </si>
  <si>
    <t>21. Nitrogenados</t>
  </si>
  <si>
    <t>21. Gesso</t>
  </si>
  <si>
    <t>21. Potássicos</t>
  </si>
  <si>
    <t>21. NPK</t>
  </si>
  <si>
    <t>21. Fosfatado</t>
  </si>
  <si>
    <t>22. Minhocas</t>
  </si>
  <si>
    <t>22. Aranhas</t>
  </si>
  <si>
    <t>22. Lacraias</t>
  </si>
  <si>
    <t>22. Cupins</t>
  </si>
  <si>
    <t>22. Lagartas</t>
  </si>
  <si>
    <t>22. Besouros</t>
  </si>
  <si>
    <t>22. Grilos</t>
  </si>
  <si>
    <t>22. Lesmas</t>
  </si>
  <si>
    <t>22. Corós</t>
  </si>
  <si>
    <t>22. Centopéias (Piolho de Cobra)</t>
  </si>
  <si>
    <t>22. Formigas</t>
  </si>
  <si>
    <t>22. Percevejos</t>
  </si>
  <si>
    <t>Alta</t>
  </si>
  <si>
    <t>Baixa</t>
  </si>
  <si>
    <t>Média</t>
  </si>
  <si>
    <t>Nenhuma das alternativas</t>
  </si>
  <si>
    <t>23. Nome do Produtor</t>
  </si>
  <si>
    <t>23. Nome da Propriedade</t>
  </si>
  <si>
    <t>23. Todos Parecidos/Não Sabe</t>
  </si>
  <si>
    <t>Outros</t>
  </si>
  <si>
    <t>18.1. Quantas vezes por ano e em qual quantidade?</t>
  </si>
  <si>
    <t>18.1 Dejeto1</t>
  </si>
  <si>
    <t>18.1 Quantidade1</t>
  </si>
  <si>
    <t>18.1 Unidade1</t>
  </si>
  <si>
    <t>18.1 Área1</t>
  </si>
  <si>
    <t>18.1 Alqueire/Hectare:1</t>
  </si>
  <si>
    <t>18.1 A cada1</t>
  </si>
  <si>
    <t>18.1 Meses/anos1</t>
  </si>
  <si>
    <t>18.1 Dejeto2</t>
  </si>
  <si>
    <t>18.1 Quantidade2</t>
  </si>
  <si>
    <t>18.1 Unidade2</t>
  </si>
  <si>
    <t>18.1 Área2</t>
  </si>
  <si>
    <t>18.1 Alqueire/Hectare:2</t>
  </si>
  <si>
    <t>18.1 A cada2</t>
  </si>
  <si>
    <t>18.1 Meses/anos2</t>
  </si>
  <si>
    <t>18.1 Dejeto3</t>
  </si>
  <si>
    <t>18.1 Quantidade3</t>
  </si>
  <si>
    <t>18.1 Unidade3</t>
  </si>
  <si>
    <t>18.1 Área3</t>
  </si>
  <si>
    <t>18.1 Alqueire/Hectare:3</t>
  </si>
  <si>
    <t>18.1 A cada3</t>
  </si>
  <si>
    <t>18.1 Meses/anos3</t>
  </si>
  <si>
    <t>2 Outros</t>
  </si>
  <si>
    <t>3 Outros</t>
  </si>
  <si>
    <t>4 Outros</t>
  </si>
  <si>
    <t xml:space="preserve">8 Outro </t>
  </si>
  <si>
    <t>15.1 Outro</t>
  </si>
  <si>
    <t>22. Outros</t>
  </si>
  <si>
    <t>Obs: Se selecionar a opção Ausência de cobertura Viva não preencher os demais campos "Mês de Plantio e da Colheita"</t>
  </si>
  <si>
    <t>Produção agricola</t>
  </si>
  <si>
    <t>Ultimo Ano</t>
  </si>
  <si>
    <t>Primeira cultura</t>
  </si>
  <si>
    <t>Segunda cultura</t>
  </si>
  <si>
    <t>Terceira cultura</t>
  </si>
  <si>
    <t>Penúltimo Ano</t>
  </si>
  <si>
    <t>Antepenúltimo Ano</t>
  </si>
  <si>
    <t>Tota de Culturas</t>
  </si>
  <si>
    <t>Usado para IR</t>
  </si>
  <si>
    <t>Numero de Meses sem Cobertura viva</t>
  </si>
  <si>
    <t>Total de meses sem Cobertura</t>
  </si>
  <si>
    <t>Auxiliar</t>
  </si>
  <si>
    <t>Total de cada familia</t>
  </si>
  <si>
    <t>transfomação</t>
  </si>
  <si>
    <t>Crucíferas</t>
  </si>
  <si>
    <t>Leguminosa</t>
  </si>
  <si>
    <t>Gramineas</t>
  </si>
  <si>
    <t>Outras familias</t>
  </si>
  <si>
    <t>Euforbiáceas</t>
  </si>
  <si>
    <t>17 sim 18 não</t>
  </si>
  <si>
    <t>Total de Diversidade</t>
  </si>
  <si>
    <t>17 não 18 não</t>
  </si>
  <si>
    <t>17 não 18 sim</t>
  </si>
  <si>
    <t>17 sim 18 sim</t>
  </si>
  <si>
    <t>Auxiliar FE</t>
  </si>
  <si>
    <t>AC</t>
  </si>
  <si>
    <t>DR</t>
  </si>
  <si>
    <t>FE</t>
  </si>
  <si>
    <t>IR</t>
  </si>
  <si>
    <t>PR</t>
  </si>
  <si>
    <t>TA</t>
  </si>
  <si>
    <t>TC</t>
  </si>
  <si>
    <t>FP</t>
  </si>
  <si>
    <t>Calculos IQP</t>
  </si>
  <si>
    <t>IEP</t>
  </si>
  <si>
    <t>NS</t>
  </si>
  <si>
    <t>IQP</t>
  </si>
  <si>
    <t>Crucífera</t>
  </si>
  <si>
    <t>Outras Familias</t>
  </si>
  <si>
    <t>X</t>
  </si>
  <si>
    <t>Critico</t>
  </si>
  <si>
    <t>Ideal</t>
  </si>
  <si>
    <t>Atual</t>
  </si>
  <si>
    <t>Latitude: ____________________</t>
  </si>
  <si>
    <r>
      <t xml:space="preserve">  </t>
    </r>
    <r>
      <rPr>
        <b/>
        <sz val="12"/>
        <rFont val="Arial"/>
        <family val="2"/>
        <charset val="1"/>
      </rPr>
      <t>Longitude: _________________________</t>
    </r>
  </si>
  <si>
    <t>Módulo "PROPRIEDADES RURAIS"</t>
  </si>
  <si>
    <t>Módulo "AVALIAÇÃO DO SISTEMA PLANTIO DIRETO - IQP" 
ABA "AVALIAÇÃO"</t>
  </si>
  <si>
    <t>Módulo "AVALIAÇÃO DO SISTEMA PLANTIO DIRETO - IQP" 
ABA "PRODUÇÃO AGRÍCOLA"</t>
  </si>
  <si>
    <r>
      <rPr>
        <b/>
        <sz val="12"/>
        <rFont val="Arial"/>
        <family val="2"/>
      </rPr>
      <t>GLEBA:</t>
    </r>
    <r>
      <rPr>
        <sz val="12"/>
        <rFont val="Arial"/>
        <family val="2"/>
      </rPr>
      <t xml:space="preserve"> ____________________________</t>
    </r>
  </si>
  <si>
    <r>
      <rPr>
        <b/>
        <sz val="12"/>
        <rFont val="Arial"/>
        <family val="2"/>
      </rPr>
      <t>Ano de Avaliação</t>
    </r>
    <r>
      <rPr>
        <sz val="12"/>
        <rFont val="Arial"/>
        <family val="2"/>
      </rPr>
      <t>:____________________</t>
    </r>
  </si>
  <si>
    <t xml:space="preserve">IQP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</si>
</sst>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"/>
    <numFmt numFmtId="165" formatCode="0.0"/>
  </numFmts>
  <fonts count="32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00000A"/>
      <name val="Arial"/>
      <family val="2"/>
      <charset val="1"/>
    </font>
    <font>
      <b/>
      <sz val="12"/>
      <name val="Arial"/>
      <family val="2"/>
      <charset val="1"/>
    </font>
    <font>
      <sz val="12"/>
      <color rgb="FF00000A"/>
      <name val="Arial"/>
      <family val="2"/>
      <charset val="1"/>
    </font>
    <font>
      <b/>
      <sz val="14"/>
      <color rgb="FF00000A"/>
      <name val="Arial"/>
      <family val="2"/>
      <charset val="1"/>
    </font>
    <font>
      <b/>
      <sz val="12"/>
      <color rgb="FF00000A"/>
      <name val="Liberation Serif;Times New Roma"/>
      <family val="1"/>
      <charset val="1"/>
    </font>
    <font>
      <b/>
      <sz val="14"/>
      <name val="Arial"/>
      <family val="2"/>
      <charset val="1"/>
    </font>
    <font>
      <b/>
      <sz val="14"/>
      <color rgb="FFC00000"/>
      <name val="Arial"/>
      <family val="2"/>
    </font>
    <font>
      <b/>
      <sz val="12"/>
      <color rgb="FF00000A"/>
      <name val="Arial"/>
      <family val="2"/>
    </font>
    <font>
      <sz val="12"/>
      <color rgb="FF00000A"/>
      <name val="Arial"/>
      <family val="2"/>
    </font>
    <font>
      <b/>
      <sz val="12"/>
      <color rgb="FF00000A"/>
      <name val="Arial"/>
      <family val="1"/>
      <charset val="1"/>
    </font>
    <font>
      <vertAlign val="superscript"/>
      <sz val="9"/>
      <name val="Arial"/>
      <family val="2"/>
    </font>
    <font>
      <sz val="12"/>
      <color rgb="FF00000A"/>
      <name val="Liberation Serif;Times New Roma"/>
    </font>
    <font>
      <b/>
      <sz val="12"/>
      <name val="Arial"/>
      <family val="2"/>
    </font>
    <font>
      <sz val="10"/>
      <name val="Arial"/>
      <family val="2"/>
      <charset val="1"/>
    </font>
    <font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1"/>
      <color rgb="FF33333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9C0006"/>
      <name val="Calibri"/>
      <family val="2"/>
      <scheme val="minor"/>
    </font>
    <font>
      <sz val="14"/>
      <name val="Arial"/>
      <family val="2"/>
      <charset val="1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CC00"/>
      </patternFill>
    </fill>
    <fill>
      <patternFill patternType="solid">
        <fgColor rgb="FFFF3333"/>
        <bgColor rgb="FFCC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20" applyNumberFormat="0" applyAlignment="0" applyProtection="0"/>
    <xf numFmtId="0" fontId="27" fillId="16" borderId="21" applyNumberFormat="0" applyAlignment="0" applyProtection="0"/>
    <xf numFmtId="0" fontId="28" fillId="17" borderId="22" applyNumberFormat="0" applyAlignment="0" applyProtection="0"/>
  </cellStyleXfs>
  <cellXfs count="235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/>
    <xf numFmtId="0" fontId="4" fillId="3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4" xfId="0" applyFont="1" applyBorder="1"/>
    <xf numFmtId="0" fontId="0" fillId="0" borderId="4" xfId="0" applyBorder="1"/>
    <xf numFmtId="0" fontId="1" fillId="0" borderId="0" xfId="0" applyFont="1" applyFill="1" applyBorder="1"/>
    <xf numFmtId="0" fontId="4" fillId="0" borderId="4" xfId="0" applyFont="1" applyBorder="1"/>
    <xf numFmtId="0" fontId="1" fillId="0" borderId="4" xfId="0" applyFont="1" applyBorder="1" applyAlignment="1"/>
    <xf numFmtId="0" fontId="3" fillId="0" borderId="4" xfId="0" applyFont="1" applyBorder="1" applyAlignment="1">
      <alignment horizontal="left" vertical="center"/>
    </xf>
    <xf numFmtId="49" fontId="0" fillId="0" borderId="0" xfId="1" applyNumberFormat="1" applyFont="1"/>
    <xf numFmtId="49" fontId="0" fillId="0" borderId="0" xfId="0" applyNumberFormat="1"/>
    <xf numFmtId="0" fontId="14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wrapText="1"/>
    </xf>
    <xf numFmtId="0" fontId="3" fillId="8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6" fillId="8" borderId="4" xfId="0" applyFont="1" applyFill="1" applyBorder="1" applyAlignment="1"/>
    <xf numFmtId="0" fontId="4" fillId="2" borderId="6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/>
    <xf numFmtId="0" fontId="1" fillId="0" borderId="7" xfId="0" applyFont="1" applyBorder="1"/>
    <xf numFmtId="0" fontId="19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1" fillId="0" borderId="7" xfId="0" applyFont="1" applyBorder="1" applyAlignment="1"/>
    <xf numFmtId="0" fontId="4" fillId="2" borderId="9" xfId="0" applyFont="1" applyFill="1" applyBorder="1" applyAlignment="1"/>
    <xf numFmtId="0" fontId="4" fillId="2" borderId="1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4" fillId="0" borderId="7" xfId="0" applyFont="1" applyBorder="1"/>
    <xf numFmtId="0" fontId="16" fillId="0" borderId="4" xfId="0" applyFont="1" applyFill="1" applyBorder="1" applyAlignment="1">
      <alignment horizontal="center" wrapText="1"/>
    </xf>
    <xf numFmtId="0" fontId="16" fillId="0" borderId="4" xfId="0" applyFont="1" applyBorder="1"/>
    <xf numFmtId="0" fontId="0" fillId="10" borderId="13" xfId="0" applyFill="1" applyBorder="1" applyAlignment="1"/>
    <xf numFmtId="0" fontId="0" fillId="10" borderId="4" xfId="0" applyFill="1" applyBorder="1" applyAlignment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2" fillId="3" borderId="8" xfId="0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/>
    <xf numFmtId="0" fontId="17" fillId="0" borderId="0" xfId="0" applyFont="1"/>
    <xf numFmtId="0" fontId="21" fillId="0" borderId="0" xfId="0" applyFont="1"/>
    <xf numFmtId="0" fontId="0" fillId="0" borderId="18" xfId="0" applyBorder="1"/>
    <xf numFmtId="0" fontId="17" fillId="7" borderId="4" xfId="0" applyFont="1" applyFill="1" applyBorder="1"/>
    <xf numFmtId="0" fontId="17" fillId="7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" fillId="8" borderId="4" xfId="0" applyFont="1" applyFill="1" applyBorder="1"/>
    <xf numFmtId="0" fontId="20" fillId="8" borderId="4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3" fillId="8" borderId="19" xfId="0" applyFont="1" applyFill="1" applyBorder="1" applyAlignment="1">
      <alignment horizontal="center"/>
    </xf>
    <xf numFmtId="0" fontId="1" fillId="8" borderId="19" xfId="0" applyFont="1" applyFill="1" applyBorder="1"/>
    <xf numFmtId="0" fontId="3" fillId="8" borderId="19" xfId="0" applyFont="1" applyFill="1" applyBorder="1" applyAlignment="1">
      <alignment horizontal="left" vertical="center"/>
    </xf>
    <xf numFmtId="0" fontId="1" fillId="8" borderId="13" xfId="0" applyFont="1" applyFill="1" applyBorder="1"/>
    <xf numFmtId="0" fontId="14" fillId="8" borderId="7" xfId="0" applyFont="1" applyFill="1" applyBorder="1" applyAlignment="1">
      <alignment vertical="center" wrapText="1"/>
    </xf>
    <xf numFmtId="0" fontId="20" fillId="8" borderId="7" xfId="0" applyFont="1" applyFill="1" applyBorder="1" applyAlignment="1">
      <alignment wrapText="1"/>
    </xf>
    <xf numFmtId="0" fontId="16" fillId="8" borderId="13" xfId="0" applyFont="1" applyFill="1" applyBorder="1" applyAlignment="1"/>
    <xf numFmtId="0" fontId="0" fillId="0" borderId="0" xfId="0"/>
    <xf numFmtId="0" fontId="27" fillId="16" borderId="21" xfId="6"/>
    <xf numFmtId="0" fontId="26" fillId="15" borderId="20" xfId="5"/>
    <xf numFmtId="0" fontId="28" fillId="17" borderId="22" xfId="7"/>
    <xf numFmtId="164" fontId="0" fillId="0" borderId="0" xfId="0" applyNumberFormat="1" applyFont="1" applyFill="1" applyAlignment="1" applyProtection="1">
      <alignment horizontal="center"/>
    </xf>
    <xf numFmtId="0" fontId="23" fillId="12" borderId="0" xfId="2"/>
    <xf numFmtId="0" fontId="24" fillId="13" borderId="0" xfId="3"/>
    <xf numFmtId="0" fontId="25" fillId="14" borderId="0" xfId="4"/>
    <xf numFmtId="165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/>
    <xf numFmtId="0" fontId="1" fillId="0" borderId="5" xfId="0" applyFont="1" applyBorder="1" applyAlignment="1">
      <alignment vertical="center"/>
    </xf>
    <xf numFmtId="0" fontId="16" fillId="10" borderId="4" xfId="0" applyFont="1" applyFill="1" applyBorder="1" applyAlignment="1"/>
    <xf numFmtId="0" fontId="3" fillId="10" borderId="4" xfId="0" applyFont="1" applyFill="1" applyBorder="1" applyAlignment="1"/>
    <xf numFmtId="0" fontId="3" fillId="10" borderId="13" xfId="0" applyFont="1" applyFill="1" applyBorder="1" applyAlignment="1"/>
    <xf numFmtId="0" fontId="3" fillId="10" borderId="19" xfId="0" applyFont="1" applyFill="1" applyBorder="1" applyAlignment="1"/>
    <xf numFmtId="0" fontId="16" fillId="10" borderId="13" xfId="0" applyFont="1" applyFill="1" applyBorder="1" applyAlignment="1"/>
    <xf numFmtId="0" fontId="31" fillId="18" borderId="4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18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9" borderId="4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8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6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9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0" fillId="6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2" fontId="30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6" fillId="7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29" fillId="13" borderId="0" xfId="3" applyFont="1" applyAlignment="1">
      <alignment horizontal="center" vertical="center"/>
    </xf>
    <xf numFmtId="0" fontId="27" fillId="16" borderId="21" xfId="6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</cellXfs>
  <cellStyles count="8">
    <cellStyle name="Bom" xfId="2" builtinId="26"/>
    <cellStyle name="Célula de Verificação" xfId="7" builtinId="23"/>
    <cellStyle name="Entrada" xfId="5" builtinId="20"/>
    <cellStyle name="Incorreto" xfId="3" builtinId="27"/>
    <cellStyle name="Neutra" xfId="4" builtinId="28"/>
    <cellStyle name="Normal" xfId="0" builtinId="0"/>
    <cellStyle name="Saída" xfId="6" builtinId="21"/>
    <cellStyle name="Separador de milhares" xfId="1" builtinId="3"/>
  </cellStyles>
  <dxfs count="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2"/>
          <c:order val="2"/>
          <c:tx>
            <c:strRef>
              <c:f>'Planilha Upload'!$N$65</c:f>
              <c:strCache>
                <c:ptCount val="1"/>
                <c:pt idx="0">
                  <c:v>Atual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cat>
            <c:strRef>
              <c:f>'Planilha Upload'!$K$66:$K$73</c:f>
              <c:strCache>
                <c:ptCount val="8"/>
                <c:pt idx="0">
                  <c:v>IR</c:v>
                </c:pt>
                <c:pt idx="1">
                  <c:v>DR</c:v>
                </c:pt>
                <c:pt idx="2">
                  <c:v>PR</c:v>
                </c:pt>
                <c:pt idx="3">
                  <c:v>FP</c:v>
                </c:pt>
                <c:pt idx="4">
                  <c:v>TC</c:v>
                </c:pt>
                <c:pt idx="5">
                  <c:v>AC</c:v>
                </c:pt>
                <c:pt idx="6">
                  <c:v>FE</c:v>
                </c:pt>
                <c:pt idx="7">
                  <c:v>TA</c:v>
                </c:pt>
              </c:strCache>
            </c:strRef>
          </c:cat>
          <c:val>
            <c:numRef>
              <c:f>'Planilha Upload'!$N$66:$N$73</c:f>
              <c:numCache>
                <c:formatCode>0.000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4181760"/>
        <c:axId val="104183296"/>
      </c:barChart>
      <c:lineChart>
        <c:grouping val="standard"/>
        <c:ser>
          <c:idx val="0"/>
          <c:order val="0"/>
          <c:tx>
            <c:strRef>
              <c:f>'Planilha Upload'!$L$65</c:f>
              <c:strCache>
                <c:ptCount val="1"/>
                <c:pt idx="0">
                  <c:v>Critico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strRef>
              <c:f>'Planilha Upload'!$K$66:$K$73</c:f>
              <c:strCache>
                <c:ptCount val="8"/>
                <c:pt idx="0">
                  <c:v>IR</c:v>
                </c:pt>
                <c:pt idx="1">
                  <c:v>DR</c:v>
                </c:pt>
                <c:pt idx="2">
                  <c:v>PR</c:v>
                </c:pt>
                <c:pt idx="3">
                  <c:v>FP</c:v>
                </c:pt>
                <c:pt idx="4">
                  <c:v>TC</c:v>
                </c:pt>
                <c:pt idx="5">
                  <c:v>AC</c:v>
                </c:pt>
                <c:pt idx="6">
                  <c:v>FE</c:v>
                </c:pt>
                <c:pt idx="7">
                  <c:v>TA</c:v>
                </c:pt>
              </c:strCache>
            </c:strRef>
          </c:cat>
          <c:val>
            <c:numRef>
              <c:f>'Planilha Upload'!$L$66:$L$73</c:f>
              <c:numCache>
                <c:formatCode>0.00</c:formatCode>
                <c:ptCount val="8"/>
                <c:pt idx="0">
                  <c:v>0.75</c:v>
                </c:pt>
                <c:pt idx="1">
                  <c:v>0.67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'Planilha Upload'!$M$65</c:f>
              <c:strCache>
                <c:ptCount val="1"/>
                <c:pt idx="0">
                  <c:v>Ideal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'Planilha Upload'!$K$66:$K$73</c:f>
              <c:strCache>
                <c:ptCount val="8"/>
                <c:pt idx="0">
                  <c:v>IR</c:v>
                </c:pt>
                <c:pt idx="1">
                  <c:v>DR</c:v>
                </c:pt>
                <c:pt idx="2">
                  <c:v>PR</c:v>
                </c:pt>
                <c:pt idx="3">
                  <c:v>FP</c:v>
                </c:pt>
                <c:pt idx="4">
                  <c:v>TC</c:v>
                </c:pt>
                <c:pt idx="5">
                  <c:v>AC</c:v>
                </c:pt>
                <c:pt idx="6">
                  <c:v>FE</c:v>
                </c:pt>
                <c:pt idx="7">
                  <c:v>TA</c:v>
                </c:pt>
              </c:strCache>
            </c:strRef>
          </c:cat>
          <c:val>
            <c:numRef>
              <c:f>'Planilha Upload'!$M$66:$M$73</c:f>
              <c:numCache>
                <c:formatCode>0.00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marker val="1"/>
        <c:axId val="104181760"/>
        <c:axId val="104183296"/>
      </c:lineChart>
      <c:catAx>
        <c:axId val="104181760"/>
        <c:scaling>
          <c:orientation val="minMax"/>
        </c:scaling>
        <c:axPos val="b"/>
        <c:tickLblPos val="nextTo"/>
        <c:crossAx val="104183296"/>
        <c:crosses val="autoZero"/>
        <c:auto val="1"/>
        <c:lblAlgn val="ctr"/>
        <c:lblOffset val="100"/>
      </c:catAx>
      <c:valAx>
        <c:axId val="104183296"/>
        <c:scaling>
          <c:orientation val="minMax"/>
          <c:max val="1"/>
        </c:scaling>
        <c:axPos val="l"/>
        <c:majorGridlines/>
        <c:numFmt formatCode="0.000" sourceLinked="1"/>
        <c:tickLblPos val="nextTo"/>
        <c:crossAx val="10418176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95249</xdr:rowOff>
    </xdr:from>
    <xdr:to>
      <xdr:col>0</xdr:col>
      <xdr:colOff>1249391</xdr:colOff>
      <xdr:row>8</xdr:row>
      <xdr:rowOff>101808</xdr:rowOff>
    </xdr:to>
    <xdr:pic>
      <xdr:nvPicPr>
        <xdr:cNvPr id="3" name="Figura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5250" y="95249"/>
          <a:ext cx="1154141" cy="162580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847725</xdr:colOff>
      <xdr:row>252</xdr:row>
      <xdr:rowOff>95250</xdr:rowOff>
    </xdr:from>
    <xdr:to>
      <xdr:col>4</xdr:col>
      <xdr:colOff>306917</xdr:colOff>
      <xdr:row>267</xdr:row>
      <xdr:rowOff>52916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MK352"/>
  <sheetViews>
    <sheetView tabSelected="1" topLeftCell="A248" zoomScale="90" zoomScaleNormal="90" workbookViewId="0">
      <selection activeCell="F257" sqref="F257"/>
    </sheetView>
  </sheetViews>
  <sheetFormatPr defaultRowHeight="15"/>
  <cols>
    <col min="1" max="1" width="61.42578125" style="1" customWidth="1"/>
    <col min="2" max="2" width="14.5703125" style="1" customWidth="1"/>
    <col min="3" max="3" width="16.85546875" style="1" customWidth="1"/>
    <col min="4" max="4" width="22.5703125" style="1" customWidth="1"/>
    <col min="5" max="5" width="25.140625" style="1" bestFit="1" customWidth="1"/>
    <col min="6" max="6" width="16.42578125" style="1" customWidth="1"/>
    <col min="7" max="7" width="13.7109375" style="1" bestFit="1" customWidth="1"/>
    <col min="8" max="1025" width="11.5703125" style="1"/>
  </cols>
  <sheetData>
    <row r="1" spans="1:1025" s="8" customFormat="1" ht="15.75" customHeight="1">
      <c r="A1" s="102"/>
      <c r="B1" s="103"/>
      <c r="C1" s="103"/>
      <c r="D1" s="103"/>
      <c r="E1" s="103"/>
      <c r="F1" s="103"/>
      <c r="G1" s="10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8" customFormat="1" ht="15.75">
      <c r="A2" s="99"/>
      <c r="B2" s="100"/>
      <c r="C2" s="100"/>
      <c r="D2" s="100"/>
      <c r="E2" s="100"/>
      <c r="F2" s="100"/>
      <c r="G2" s="10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8" customFormat="1" ht="15.75" customHeight="1">
      <c r="A3" s="99" t="s">
        <v>123</v>
      </c>
      <c r="B3" s="100"/>
      <c r="C3" s="100"/>
      <c r="D3" s="100"/>
      <c r="E3" s="100"/>
      <c r="F3" s="100"/>
      <c r="G3" s="10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8" customFormat="1" ht="15.75" customHeight="1">
      <c r="A4" s="215" t="s">
        <v>418</v>
      </c>
      <c r="B4" s="216"/>
      <c r="C4" s="216"/>
      <c r="D4" s="216"/>
      <c r="E4" s="216"/>
      <c r="F4" s="216"/>
      <c r="G4" s="21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8" customFormat="1" ht="15.75">
      <c r="A5" s="99"/>
      <c r="B5" s="100"/>
      <c r="C5" s="100"/>
      <c r="D5" s="100"/>
      <c r="E5" s="100"/>
      <c r="F5" s="100"/>
      <c r="G5" s="10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8" customFormat="1" ht="15.75">
      <c r="A6" s="99" t="s">
        <v>124</v>
      </c>
      <c r="B6" s="100"/>
      <c r="C6" s="100"/>
      <c r="D6" s="100"/>
      <c r="E6" s="100"/>
      <c r="F6" s="100"/>
      <c r="G6" s="10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8" customFormat="1" ht="15.75" customHeight="1">
      <c r="A7" s="212" t="s">
        <v>416</v>
      </c>
      <c r="B7" s="213"/>
      <c r="C7" s="213"/>
      <c r="D7" s="213"/>
      <c r="E7" s="213"/>
      <c r="F7" s="213"/>
      <c r="G7" s="2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8" customFormat="1" ht="15.75" customHeight="1">
      <c r="A8" s="96"/>
      <c r="B8" s="97"/>
      <c r="C8" s="97"/>
      <c r="D8" s="97"/>
      <c r="E8" s="97"/>
      <c r="F8" s="97"/>
      <c r="G8" s="9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8" customFormat="1" ht="15.75">
      <c r="A9" s="232" t="s">
        <v>417</v>
      </c>
      <c r="B9" s="233"/>
      <c r="C9" s="233"/>
      <c r="D9" s="233"/>
      <c r="E9" s="233"/>
      <c r="F9" s="233"/>
      <c r="G9" s="23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8" customFormat="1" ht="23.25" customHeight="1">
      <c r="A10" s="92" t="s">
        <v>413</v>
      </c>
      <c r="B10" s="93"/>
      <c r="C10" s="93"/>
      <c r="D10" s="93"/>
      <c r="E10" s="93"/>
      <c r="F10" s="93"/>
      <c r="G10" s="9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8" customFormat="1" ht="20.25" customHeight="1">
      <c r="A11" s="222" t="s">
        <v>0</v>
      </c>
      <c r="B11" s="222"/>
      <c r="C11" s="222"/>
      <c r="D11" s="222"/>
      <c r="E11" s="222"/>
      <c r="F11" s="222"/>
      <c r="G11" s="22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8" customFormat="1" ht="20.25" customHeight="1">
      <c r="A12" s="222" t="s">
        <v>1</v>
      </c>
      <c r="B12" s="222"/>
      <c r="C12" s="222"/>
      <c r="D12" s="222"/>
      <c r="E12" s="222"/>
      <c r="F12" s="222"/>
      <c r="G12" s="22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8" customFormat="1" ht="20.25" customHeight="1">
      <c r="A13" s="222" t="s">
        <v>2</v>
      </c>
      <c r="B13" s="222"/>
      <c r="C13" s="222"/>
      <c r="D13" s="222"/>
      <c r="E13" s="222"/>
      <c r="F13" s="222"/>
      <c r="G13" s="22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8" customFormat="1" ht="20.25" customHeight="1">
      <c r="A14" s="223" t="s">
        <v>125</v>
      </c>
      <c r="B14" s="223"/>
      <c r="C14" s="223"/>
      <c r="D14" s="223"/>
      <c r="E14" s="223"/>
      <c r="F14" s="223"/>
      <c r="G14" s="22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8" customFormat="1" ht="20.25" customHeight="1">
      <c r="A15" s="224" t="s">
        <v>126</v>
      </c>
      <c r="B15" s="224"/>
      <c r="C15" s="224"/>
      <c r="D15" s="224"/>
      <c r="E15" s="224"/>
      <c r="F15" s="224"/>
      <c r="G15" s="22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8" customFormat="1" ht="20.25" customHeight="1">
      <c r="A16" s="224" t="s">
        <v>127</v>
      </c>
      <c r="B16" s="224"/>
      <c r="C16" s="224"/>
      <c r="D16" s="224"/>
      <c r="E16" s="224"/>
      <c r="F16" s="224"/>
      <c r="G16" s="22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8" customFormat="1" ht="20.25" customHeight="1">
      <c r="A17" s="224" t="s">
        <v>128</v>
      </c>
      <c r="B17" s="224"/>
      <c r="C17" s="224"/>
      <c r="D17" s="224"/>
      <c r="E17" s="224"/>
      <c r="F17" s="224"/>
      <c r="G17" s="22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8" customFormat="1" ht="20.25" customHeight="1">
      <c r="A18" s="224" t="s">
        <v>129</v>
      </c>
      <c r="B18" s="224"/>
      <c r="C18" s="224"/>
      <c r="D18" s="224"/>
      <c r="E18" s="224"/>
      <c r="F18" s="224"/>
      <c r="G18" s="22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8" customFormat="1" ht="20.25" customHeight="1">
      <c r="A19" s="187" t="s">
        <v>130</v>
      </c>
      <c r="B19" s="187"/>
      <c r="C19" s="226" t="s">
        <v>411</v>
      </c>
      <c r="D19" s="226"/>
      <c r="E19" s="225" t="s">
        <v>412</v>
      </c>
      <c r="F19" s="225"/>
      <c r="G19" s="22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8" customFormat="1" ht="31.5" customHeight="1">
      <c r="A20" s="204" t="s">
        <v>3</v>
      </c>
      <c r="B20" s="204"/>
      <c r="C20" s="204"/>
      <c r="D20" s="204"/>
      <c r="E20" s="206"/>
      <c r="F20" s="206"/>
      <c r="G20" s="20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8" customFormat="1" ht="31.5" customHeight="1">
      <c r="A21" s="204" t="s">
        <v>4</v>
      </c>
      <c r="B21" s="204"/>
      <c r="C21" s="204"/>
      <c r="D21" s="204"/>
      <c r="E21" s="206"/>
      <c r="F21" s="206"/>
      <c r="G21" s="20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8" customFormat="1" ht="31.5" customHeight="1">
      <c r="A22" s="204" t="s">
        <v>5</v>
      </c>
      <c r="B22" s="204"/>
      <c r="C22" s="204"/>
      <c r="D22" s="204"/>
      <c r="E22" s="206"/>
      <c r="F22" s="206"/>
      <c r="G22" s="20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8" customFormat="1" ht="31.5" customHeight="1">
      <c r="A23" s="207" t="s">
        <v>6</v>
      </c>
      <c r="B23" s="208"/>
      <c r="C23" s="208"/>
      <c r="D23" s="209"/>
      <c r="E23" s="205"/>
      <c r="F23" s="205"/>
      <c r="G23" s="20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8" customFormat="1" ht="15" customHeight="1">
      <c r="A24" s="205"/>
      <c r="B24" s="205"/>
      <c r="C24" s="205"/>
      <c r="D24" s="205"/>
      <c r="E24" s="205"/>
      <c r="F24" s="205"/>
      <c r="G24" s="20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8" customFormat="1" ht="9" customHeight="1">
      <c r="A25" s="94"/>
      <c r="B25" s="94"/>
      <c r="C25" s="94"/>
      <c r="D25" s="94"/>
      <c r="E25" s="94"/>
      <c r="F25" s="94"/>
      <c r="G25" s="9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8" customFormat="1" ht="50.25" customHeight="1">
      <c r="A26" s="95" t="s">
        <v>414</v>
      </c>
      <c r="B26" s="95"/>
      <c r="C26" s="95"/>
      <c r="D26" s="95"/>
      <c r="E26" s="95"/>
      <c r="F26" s="95"/>
      <c r="G26" s="9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8" customFormat="1" ht="18" customHeight="1">
      <c r="A27" s="211" t="s">
        <v>122</v>
      </c>
      <c r="B27" s="211"/>
      <c r="C27" s="211"/>
      <c r="D27" s="211"/>
      <c r="E27" s="211"/>
      <c r="F27" s="211"/>
      <c r="G27" s="211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8" customFormat="1" ht="15.75" customHeight="1">
      <c r="A28" s="176" t="s">
        <v>7</v>
      </c>
      <c r="B28" s="176"/>
      <c r="C28" s="176"/>
      <c r="D28" s="176"/>
      <c r="E28" s="176"/>
      <c r="F28" s="126"/>
      <c r="G28" s="12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8" customFormat="1">
      <c r="A29" s="176"/>
      <c r="B29" s="176"/>
      <c r="C29" s="176"/>
      <c r="D29" s="176"/>
      <c r="E29" s="176"/>
      <c r="F29" s="126"/>
      <c r="G29" s="12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8" customFormat="1">
      <c r="A30" s="114" t="s">
        <v>132</v>
      </c>
      <c r="B30" s="40"/>
      <c r="C30" s="210" t="s">
        <v>8</v>
      </c>
      <c r="D30" s="210"/>
      <c r="E30" s="210"/>
      <c r="F30" s="210"/>
      <c r="G30" s="210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8" customFormat="1">
      <c r="A31" s="114"/>
      <c r="B31" s="40"/>
      <c r="C31" s="210" t="s">
        <v>9</v>
      </c>
      <c r="D31" s="210"/>
      <c r="E31" s="210"/>
      <c r="F31" s="210"/>
      <c r="G31" s="2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8" customFormat="1" ht="15" customHeight="1">
      <c r="A32" s="114"/>
      <c r="B32" s="40"/>
      <c r="C32" s="210" t="s">
        <v>10</v>
      </c>
      <c r="D32" s="210"/>
      <c r="E32" s="210"/>
      <c r="F32" s="210"/>
      <c r="G32" s="21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8" customFormat="1">
      <c r="A33" s="114"/>
      <c r="B33" s="41"/>
      <c r="C33" s="210" t="s">
        <v>11</v>
      </c>
      <c r="D33" s="210"/>
      <c r="E33" s="210"/>
      <c r="F33" s="210"/>
      <c r="G33" s="2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8" customFormat="1">
      <c r="A34" s="114"/>
      <c r="B34" s="41"/>
      <c r="C34" s="210" t="s">
        <v>12</v>
      </c>
      <c r="D34" s="210"/>
      <c r="E34" s="210"/>
      <c r="F34" s="210"/>
      <c r="G34" s="21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>
      <c r="A35" s="114"/>
      <c r="B35" s="41"/>
      <c r="C35" s="210" t="s">
        <v>13</v>
      </c>
      <c r="D35" s="210"/>
      <c r="E35" s="210"/>
      <c r="F35" s="210"/>
      <c r="G35" s="21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1025">
      <c r="A36" s="114"/>
      <c r="B36" s="41"/>
      <c r="C36" s="210" t="s">
        <v>302</v>
      </c>
      <c r="D36" s="210"/>
      <c r="E36" s="210"/>
      <c r="F36" s="210"/>
      <c r="G36" s="21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1025">
      <c r="A37" s="122"/>
      <c r="B37" s="122"/>
      <c r="C37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1025">
      <c r="A38" s="114" t="s">
        <v>14</v>
      </c>
      <c r="B38" s="10"/>
      <c r="C38" s="172" t="s">
        <v>15</v>
      </c>
      <c r="D38" s="172"/>
      <c r="E38" s="172"/>
      <c r="F38" s="172"/>
      <c r="G38" s="17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1025">
      <c r="A39" s="114"/>
      <c r="B39" s="10"/>
      <c r="C39" s="172" t="s">
        <v>16</v>
      </c>
      <c r="D39" s="172"/>
      <c r="E39" s="172"/>
      <c r="F39" s="172"/>
      <c r="G39" s="17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1025" ht="15" customHeight="1">
      <c r="A40" s="114"/>
      <c r="B40" s="10"/>
      <c r="C40" s="172" t="s">
        <v>17</v>
      </c>
      <c r="D40" s="172"/>
      <c r="E40" s="172"/>
      <c r="F40" s="172"/>
      <c r="G40" s="17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1025">
      <c r="A41" s="114"/>
      <c r="B41" s="10"/>
      <c r="C41" s="172" t="s">
        <v>18</v>
      </c>
      <c r="D41" s="172"/>
      <c r="E41" s="172"/>
      <c r="F41" s="172"/>
      <c r="G41" s="17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1025">
      <c r="A42" s="114"/>
      <c r="B42" s="10"/>
      <c r="C42" s="172" t="s">
        <v>19</v>
      </c>
      <c r="D42" s="172"/>
      <c r="E42" s="172"/>
      <c r="F42" s="172"/>
      <c r="G42" s="17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1025">
      <c r="A43" s="114"/>
      <c r="B43" s="10"/>
      <c r="C43" s="172" t="s">
        <v>20</v>
      </c>
      <c r="D43" s="172"/>
      <c r="E43" s="172"/>
      <c r="F43" s="172"/>
      <c r="G43" s="17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1025">
      <c r="A44" s="114"/>
      <c r="B44" s="10"/>
      <c r="C44" s="172" t="s">
        <v>21</v>
      </c>
      <c r="D44" s="172"/>
      <c r="E44" s="172"/>
      <c r="F44" s="172"/>
      <c r="G44" s="17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1025">
      <c r="A45" s="114"/>
      <c r="B45" s="10"/>
      <c r="C45" s="172" t="s">
        <v>22</v>
      </c>
      <c r="D45" s="172"/>
      <c r="E45" s="172"/>
      <c r="F45" s="172"/>
      <c r="G45" s="17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1025">
      <c r="A46" s="114"/>
      <c r="B46" s="10"/>
      <c r="C46" s="172" t="s">
        <v>23</v>
      </c>
      <c r="D46" s="172"/>
      <c r="E46" s="172"/>
      <c r="F46" s="172"/>
      <c r="G46" s="17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1025">
      <c r="A47" s="114"/>
      <c r="B47" s="10"/>
      <c r="C47" s="172" t="s">
        <v>24</v>
      </c>
      <c r="D47" s="172"/>
      <c r="E47" s="172"/>
      <c r="F47" s="172"/>
      <c r="G47" s="17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1025">
      <c r="A48" s="114"/>
      <c r="B48" s="10"/>
      <c r="C48" s="172" t="s">
        <v>338</v>
      </c>
      <c r="D48" s="172"/>
      <c r="E48" s="172"/>
      <c r="F48" s="172"/>
      <c r="G48" s="17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>
      <c r="A49" s="114"/>
      <c r="B49" s="10"/>
      <c r="C49" s="172" t="s">
        <v>25</v>
      </c>
      <c r="D49" s="172"/>
      <c r="E49" s="172"/>
      <c r="F49" s="172"/>
      <c r="G49" s="17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>
      <c r="A50" s="122"/>
      <c r="B50" s="122"/>
      <c r="C50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8" customHeight="1">
      <c r="A51" s="114" t="s">
        <v>26</v>
      </c>
      <c r="B51" s="10"/>
      <c r="C51" s="177" t="s">
        <v>27</v>
      </c>
      <c r="D51" s="177"/>
      <c r="E51" s="177"/>
      <c r="F51" s="177"/>
      <c r="G51" s="17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>
      <c r="A52" s="114"/>
      <c r="B52" s="10"/>
      <c r="C52" s="177" t="s">
        <v>28</v>
      </c>
      <c r="D52" s="177"/>
      <c r="E52" s="177"/>
      <c r="F52" s="177"/>
      <c r="G52" s="17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>
      <c r="A53" s="114"/>
      <c r="B53" s="10"/>
      <c r="C53" s="177" t="s">
        <v>29</v>
      </c>
      <c r="D53" s="177"/>
      <c r="E53" s="177"/>
      <c r="F53" s="177"/>
      <c r="G53" s="17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>
      <c r="A54" s="114"/>
      <c r="B54" s="10"/>
      <c r="C54" s="177" t="s">
        <v>30</v>
      </c>
      <c r="D54" s="177"/>
      <c r="E54" s="177"/>
      <c r="F54" s="177"/>
      <c r="G54" s="17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>
      <c r="A55" s="114"/>
      <c r="B55" s="10"/>
      <c r="C55" s="177" t="s">
        <v>31</v>
      </c>
      <c r="D55" s="177"/>
      <c r="E55" s="177"/>
      <c r="F55" s="177"/>
      <c r="G55" s="17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>
      <c r="A56" s="114"/>
      <c r="B56" s="10"/>
      <c r="C56" s="177" t="s">
        <v>32</v>
      </c>
      <c r="D56" s="177"/>
      <c r="E56" s="177"/>
      <c r="F56" s="177"/>
      <c r="G56" s="17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>
      <c r="A57" s="114"/>
      <c r="B57" s="10"/>
      <c r="C57" s="177" t="s">
        <v>33</v>
      </c>
      <c r="D57" s="177"/>
      <c r="E57" s="177"/>
      <c r="F57" s="177"/>
      <c r="G57" s="17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>
      <c r="A58" s="114"/>
      <c r="B58" s="10"/>
      <c r="C58" s="177" t="s">
        <v>34</v>
      </c>
      <c r="D58" s="177"/>
      <c r="E58" s="177"/>
      <c r="F58" s="177"/>
      <c r="G58" s="17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>
      <c r="A59" s="114"/>
      <c r="B59" s="10"/>
      <c r="C59" s="177" t="s">
        <v>35</v>
      </c>
      <c r="D59" s="177"/>
      <c r="E59" s="177"/>
      <c r="F59" s="177"/>
      <c r="G59" s="17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>
      <c r="A60" s="114"/>
      <c r="B60" s="10"/>
      <c r="C60" s="177" t="s">
        <v>36</v>
      </c>
      <c r="D60" s="177"/>
      <c r="E60" s="177"/>
      <c r="F60" s="177"/>
      <c r="G60" s="17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>
      <c r="A61" s="114"/>
      <c r="B61" s="10"/>
      <c r="C61" s="177" t="s">
        <v>37</v>
      </c>
      <c r="D61" s="177"/>
      <c r="E61" s="177"/>
      <c r="F61" s="177"/>
      <c r="G61" s="17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>
      <c r="A62" s="114"/>
      <c r="B62" s="10"/>
      <c r="C62" s="177" t="s">
        <v>38</v>
      </c>
      <c r="D62" s="177"/>
      <c r="E62" s="177"/>
      <c r="F62" s="177"/>
      <c r="G62" s="17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>
      <c r="A63" s="114"/>
      <c r="B63" s="10"/>
      <c r="C63" s="177" t="s">
        <v>39</v>
      </c>
      <c r="D63" s="177"/>
      <c r="E63" s="177"/>
      <c r="F63" s="177"/>
      <c r="G63" s="17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>
      <c r="A64" s="114"/>
      <c r="B64" s="10"/>
      <c r="C64" s="172" t="s">
        <v>131</v>
      </c>
      <c r="D64" s="172"/>
      <c r="E64" s="172"/>
      <c r="F64" s="172"/>
      <c r="G64" s="17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1025">
      <c r="A65" s="114"/>
      <c r="B65" s="10"/>
      <c r="C65" s="172" t="s">
        <v>40</v>
      </c>
      <c r="D65" s="172"/>
      <c r="E65" s="172"/>
      <c r="F65" s="172"/>
      <c r="G65" s="17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1025">
      <c r="A66" s="173"/>
      <c r="B66" s="173"/>
      <c r="C66" s="173"/>
      <c r="D66" s="173"/>
      <c r="E66" s="173"/>
      <c r="F66" s="173"/>
      <c r="G66" s="17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1025" ht="18" customHeight="1">
      <c r="A67" s="219" t="s">
        <v>41</v>
      </c>
      <c r="B67" s="219"/>
      <c r="C67" s="219"/>
      <c r="D67" s="219"/>
      <c r="E67" s="219"/>
      <c r="F67" s="126"/>
      <c r="G67" s="12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1025" ht="15" customHeight="1">
      <c r="A68" s="220"/>
      <c r="B68" s="220"/>
      <c r="C68" s="220"/>
      <c r="D68" s="220"/>
      <c r="E68" s="22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1025" s="8" customFormat="1" ht="15" customHeight="1">
      <c r="A69" s="221"/>
      <c r="B69" s="221"/>
      <c r="C69" s="221"/>
      <c r="D69" s="221"/>
      <c r="E69" s="221"/>
      <c r="F69" s="221"/>
      <c r="G69" s="22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  <c r="AMK69" s="1"/>
    </row>
    <row r="70" spans="1:1025">
      <c r="A70" s="144" t="s">
        <v>42</v>
      </c>
      <c r="B70" s="144"/>
      <c r="C70" s="144"/>
      <c r="D70" s="144"/>
      <c r="E70" s="13"/>
      <c r="F70" s="177" t="s">
        <v>43</v>
      </c>
      <c r="G70" s="17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1025">
      <c r="A71" s="144"/>
      <c r="B71" s="144"/>
      <c r="C71" s="144"/>
      <c r="D71" s="144"/>
      <c r="E71" s="13"/>
      <c r="F71" s="177" t="s">
        <v>44</v>
      </c>
      <c r="G71" s="177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1025" ht="15" customHeight="1">
      <c r="A72" s="144"/>
      <c r="B72" s="144"/>
      <c r="C72" s="144"/>
      <c r="D72" s="144"/>
      <c r="E72" s="13"/>
      <c r="F72" s="177" t="s">
        <v>45</v>
      </c>
      <c r="G72" s="17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1025" ht="15" customHeight="1">
      <c r="A73" s="144"/>
      <c r="B73" s="144"/>
      <c r="C73" s="144"/>
      <c r="D73" s="144"/>
      <c r="E73" s="13"/>
      <c r="F73" s="177" t="s">
        <v>46</v>
      </c>
      <c r="G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1025" ht="15" customHeight="1">
      <c r="A74" s="122"/>
      <c r="B74" s="122"/>
      <c r="C74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1025" ht="15" customHeight="1">
      <c r="A75" s="219" t="s">
        <v>47</v>
      </c>
      <c r="B75" s="219"/>
      <c r="C75" s="219"/>
      <c r="D75" s="219"/>
      <c r="E75" s="219"/>
      <c r="F75" s="126"/>
      <c r="G75" s="12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1025">
      <c r="A76" s="220"/>
      <c r="B76" s="220"/>
      <c r="C76" s="220"/>
      <c r="D76" s="220"/>
      <c r="E76" s="22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1025" ht="15.75">
      <c r="A77" s="114" t="s">
        <v>133</v>
      </c>
      <c r="B77" s="114"/>
      <c r="C77" s="114"/>
      <c r="D77" s="24"/>
      <c r="E77" s="177" t="s">
        <v>48</v>
      </c>
      <c r="F77" s="177"/>
      <c r="G77" s="17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1025" ht="15.75">
      <c r="A78" s="114"/>
      <c r="B78" s="114"/>
      <c r="C78" s="114"/>
      <c r="D78" s="24"/>
      <c r="E78" s="177" t="s">
        <v>49</v>
      </c>
      <c r="F78" s="177"/>
      <c r="G78" s="17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1025" ht="15" customHeight="1">
      <c r="A79" s="114"/>
      <c r="B79" s="114"/>
      <c r="C79" s="114"/>
      <c r="D79" s="24"/>
      <c r="E79" s="177" t="s">
        <v>50</v>
      </c>
      <c r="F79" s="177"/>
      <c r="G79" s="17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1025" ht="15" customHeight="1">
      <c r="A80" s="114"/>
      <c r="B80" s="114"/>
      <c r="C80" s="114"/>
      <c r="D80" s="24"/>
      <c r="E80" s="177" t="s">
        <v>51</v>
      </c>
      <c r="F80" s="177"/>
      <c r="G80" s="17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1025" ht="15" customHeight="1">
      <c r="A81" s="114"/>
      <c r="B81" s="114"/>
      <c r="C81" s="114"/>
      <c r="D81" s="24"/>
      <c r="E81" s="13"/>
      <c r="F81" s="202" t="s">
        <v>303</v>
      </c>
      <c r="G81" s="20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1025" ht="15" customHeight="1">
      <c r="A82" s="122"/>
      <c r="B82" s="122"/>
      <c r="C82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1025" ht="15" customHeight="1">
      <c r="A83" s="218" t="s">
        <v>52</v>
      </c>
      <c r="B83" s="218"/>
      <c r="C83" s="218"/>
      <c r="D83" s="218"/>
      <c r="E83" s="218"/>
      <c r="F83" s="126"/>
      <c r="G83" s="12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1025" s="8" customFormat="1" ht="15" customHeight="1">
      <c r="A84" s="180"/>
      <c r="B84" s="180"/>
      <c r="C84" s="180"/>
      <c r="D84" s="180"/>
      <c r="E84" s="180"/>
      <c r="F84" s="25"/>
      <c r="G84" s="2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</row>
    <row r="85" spans="1:1025">
      <c r="A85" s="122"/>
      <c r="B85" s="122"/>
      <c r="C85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1025">
      <c r="A86" s="176" t="s">
        <v>134</v>
      </c>
      <c r="B86" s="176"/>
      <c r="C86" s="176"/>
      <c r="D86" s="176"/>
      <c r="E86" s="10"/>
      <c r="F86" s="201" t="s">
        <v>53</v>
      </c>
      <c r="G86" s="20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1025">
      <c r="A87" s="176"/>
      <c r="B87" s="176"/>
      <c r="C87" s="176"/>
      <c r="D87" s="176"/>
      <c r="E87" s="10"/>
      <c r="F87" s="201" t="s">
        <v>54</v>
      </c>
      <c r="G87" s="201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1025" ht="15" customHeight="1">
      <c r="A88" s="122"/>
      <c r="B88" s="122"/>
      <c r="C88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1025" ht="23.25" customHeight="1">
      <c r="A89" s="198" t="s">
        <v>55</v>
      </c>
      <c r="B89" s="198"/>
      <c r="C89" s="198"/>
      <c r="D89" s="198"/>
      <c r="E89" s="198"/>
      <c r="F89" s="126"/>
      <c r="G89" s="12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1025">
      <c r="A90" s="174"/>
      <c r="B90" s="174"/>
      <c r="C90" s="37"/>
      <c r="D90" s="38"/>
      <c r="E90" s="3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1025" ht="22.5" customHeight="1">
      <c r="A91" s="144" t="s">
        <v>56</v>
      </c>
      <c r="B91" s="144"/>
      <c r="C91" s="144"/>
      <c r="D91" s="144"/>
      <c r="E91" s="144"/>
      <c r="F91" s="199"/>
      <c r="G91" s="20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1025">
      <c r="A92" s="122"/>
      <c r="B92" s="122"/>
      <c r="C92"/>
      <c r="D92" s="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1025" ht="22.5" customHeight="1">
      <c r="A93" s="144" t="s">
        <v>57</v>
      </c>
      <c r="B93" s="144"/>
      <c r="C93" s="144"/>
      <c r="D93" s="144"/>
      <c r="E93" s="14"/>
      <c r="F93" s="172" t="s">
        <v>58</v>
      </c>
      <c r="G93" s="17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1025" ht="25.5" customHeight="1">
      <c r="A94" s="144"/>
      <c r="B94" s="144"/>
      <c r="C94" s="144"/>
      <c r="D94" s="144"/>
      <c r="E94" s="14"/>
      <c r="F94" s="172" t="s">
        <v>59</v>
      </c>
      <c r="G94" s="17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1025" ht="26.25" customHeight="1">
      <c r="A95" s="144"/>
      <c r="B95" s="144"/>
      <c r="C95" s="144"/>
      <c r="D95" s="144"/>
      <c r="E95" s="14"/>
      <c r="F95" s="172" t="s">
        <v>60</v>
      </c>
      <c r="G95" s="17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1025" ht="22.5" customHeight="1">
      <c r="A96" s="122"/>
      <c r="B96" s="122"/>
      <c r="C96"/>
      <c r="D96" s="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1025" ht="22.5" customHeight="1">
      <c r="A97" s="114" t="s">
        <v>135</v>
      </c>
      <c r="B97" s="114"/>
      <c r="C97" s="114"/>
      <c r="D97" s="10"/>
      <c r="E97" s="177" t="s">
        <v>61</v>
      </c>
      <c r="F97" s="177"/>
      <c r="G97" s="1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1025" ht="21" customHeight="1">
      <c r="A98" s="114"/>
      <c r="B98" s="114"/>
      <c r="C98" s="114"/>
      <c r="D98" s="10"/>
      <c r="E98" s="177" t="s">
        <v>62</v>
      </c>
      <c r="F98" s="177"/>
      <c r="G98" s="1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1025" ht="18.75" customHeight="1">
      <c r="A99" s="114"/>
      <c r="B99" s="114"/>
      <c r="C99" s="114"/>
      <c r="D99" s="10"/>
      <c r="E99" s="177" t="s">
        <v>63</v>
      </c>
      <c r="F99" s="177"/>
      <c r="G99" s="1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1025" ht="15" customHeight="1">
      <c r="A100" s="122"/>
      <c r="B100" s="122"/>
      <c r="C100"/>
      <c r="D100" s="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1025" ht="21.75" customHeight="1">
      <c r="A101" s="163" t="s">
        <v>64</v>
      </c>
      <c r="B101" s="164"/>
      <c r="C101" s="164"/>
      <c r="D101" s="165"/>
      <c r="E101" s="10"/>
      <c r="F101" s="172" t="s">
        <v>58</v>
      </c>
      <c r="G101" s="17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1025" ht="25.5" customHeight="1">
      <c r="A102" s="166"/>
      <c r="B102" s="167"/>
      <c r="C102" s="167"/>
      <c r="D102" s="168"/>
      <c r="E102" s="10"/>
      <c r="F102" s="172" t="s">
        <v>59</v>
      </c>
      <c r="G102" s="17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1025" ht="23.25" customHeight="1">
      <c r="A103" s="169"/>
      <c r="B103" s="170"/>
      <c r="C103" s="170"/>
      <c r="D103" s="171"/>
      <c r="E103" s="10"/>
      <c r="F103" s="172" t="s">
        <v>65</v>
      </c>
      <c r="G103" s="17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1025" ht="22.5" customHeight="1">
      <c r="A104" s="122"/>
      <c r="B104" s="122"/>
      <c r="C104"/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1025" ht="22.5" customHeight="1">
      <c r="A105" s="114" t="s">
        <v>136</v>
      </c>
      <c r="B105" s="114"/>
      <c r="C105" s="114"/>
      <c r="D105" s="10"/>
      <c r="E105" s="172" t="s">
        <v>61</v>
      </c>
      <c r="F105" s="172"/>
      <c r="G105" s="17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1025" ht="22.5" customHeight="1">
      <c r="A106" s="114"/>
      <c r="B106" s="114"/>
      <c r="C106" s="114"/>
      <c r="D106" s="10"/>
      <c r="E106" s="172" t="s">
        <v>62</v>
      </c>
      <c r="F106" s="172"/>
      <c r="G106" s="17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1025" ht="22.5" customHeight="1">
      <c r="A107" s="114"/>
      <c r="B107" s="114"/>
      <c r="C107" s="114"/>
      <c r="D107" s="10"/>
      <c r="E107" s="172" t="s">
        <v>63</v>
      </c>
      <c r="F107" s="172"/>
      <c r="G107" s="17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1025" ht="15" customHeight="1">
      <c r="A108" s="122"/>
      <c r="B108" s="122"/>
      <c r="C108"/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1025" ht="15" customHeight="1">
      <c r="A109" s="114" t="s">
        <v>66</v>
      </c>
      <c r="B109" s="114"/>
      <c r="C109" s="114"/>
      <c r="D109" s="114"/>
      <c r="E109" s="114"/>
      <c r="F109" s="126"/>
      <c r="G109" s="12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1025" s="8" customFormat="1" ht="15" customHeight="1">
      <c r="A110" s="114"/>
      <c r="B110" s="114"/>
      <c r="C110" s="114"/>
      <c r="D110" s="114"/>
      <c r="E110" s="114"/>
      <c r="F110" s="126"/>
      <c r="G110" s="12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  <c r="AMK110" s="1"/>
    </row>
    <row r="111" spans="1:1025">
      <c r="A111" s="122"/>
      <c r="B111" s="122"/>
      <c r="C111"/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1025" ht="34.5" customHeight="1">
      <c r="A112" s="176" t="s">
        <v>67</v>
      </c>
      <c r="B112" s="176"/>
      <c r="C112" s="176"/>
      <c r="D112" s="176"/>
      <c r="E112" s="175" t="s">
        <v>68</v>
      </c>
      <c r="F112" s="175"/>
      <c r="G112" s="17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25.5" customHeight="1">
      <c r="A113" s="176"/>
      <c r="B113" s="176"/>
      <c r="C113" s="176"/>
      <c r="D113" s="176"/>
      <c r="E113" s="175" t="s">
        <v>69</v>
      </c>
      <c r="F113" s="175"/>
      <c r="G113" s="17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26.25" customHeight="1">
      <c r="A114" s="176"/>
      <c r="B114" s="176"/>
      <c r="C114" s="176"/>
      <c r="D114" s="176"/>
      <c r="E114" s="175" t="s">
        <v>70</v>
      </c>
      <c r="F114" s="175"/>
      <c r="G114" s="17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5" customHeight="1">
      <c r="A115" s="122"/>
      <c r="B115" s="122"/>
      <c r="C115"/>
      <c r="D115" s="2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5.75" customHeight="1">
      <c r="A116" s="180" t="s">
        <v>71</v>
      </c>
      <c r="B116" s="180"/>
      <c r="C116" s="180"/>
      <c r="D116" s="180"/>
      <c r="E116" s="18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23.25" customHeight="1">
      <c r="A117" s="181"/>
      <c r="B117" s="181"/>
      <c r="C117" s="181"/>
      <c r="D117" s="181"/>
      <c r="E117" s="18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8" customFormat="1" ht="15" customHeight="1"/>
    <row r="119" spans="1:30" ht="33" customHeight="1">
      <c r="A119" s="114" t="s">
        <v>72</v>
      </c>
      <c r="B119" s="114"/>
      <c r="C119" s="114"/>
      <c r="D119" s="114"/>
      <c r="E119" s="114"/>
      <c r="F119" s="10"/>
      <c r="G119" s="1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>
      <c r="A120"/>
      <c r="B120"/>
      <c r="C120"/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31.5" customHeight="1">
      <c r="A121" s="114" t="s">
        <v>73</v>
      </c>
      <c r="B121" s="114"/>
      <c r="C121" s="114"/>
      <c r="D121" s="114"/>
      <c r="E121" s="114"/>
      <c r="F121" s="10"/>
      <c r="G121" s="1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>
      <c r="A122" s="173"/>
      <c r="B122" s="173"/>
      <c r="C122" s="173"/>
      <c r="D122" s="173"/>
      <c r="E122" s="173"/>
      <c r="F122" s="173"/>
      <c r="G122" s="17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32.25" customHeight="1">
      <c r="A123" s="114" t="s">
        <v>74</v>
      </c>
      <c r="B123" s="114"/>
      <c r="C123" s="114"/>
      <c r="D123" s="114"/>
      <c r="E123" s="172" t="s">
        <v>75</v>
      </c>
      <c r="F123" s="172"/>
      <c r="G123" s="17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25.5" customHeight="1">
      <c r="A124" s="114"/>
      <c r="B124" s="114"/>
      <c r="C124" s="114"/>
      <c r="D124" s="114"/>
      <c r="E124" s="172" t="s">
        <v>76</v>
      </c>
      <c r="F124" s="172"/>
      <c r="G124" s="17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26.25" customHeight="1">
      <c r="A125" s="114"/>
      <c r="B125" s="114"/>
      <c r="C125" s="114"/>
      <c r="D125" s="114"/>
      <c r="E125" s="172" t="s">
        <v>77</v>
      </c>
      <c r="F125" s="172"/>
      <c r="G125" s="17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22.5" customHeight="1">
      <c r="A126" s="122"/>
      <c r="B126" s="122"/>
      <c r="C126"/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22.5" customHeight="1">
      <c r="A127" s="176" t="s">
        <v>78</v>
      </c>
      <c r="B127" s="176"/>
      <c r="C127" s="176"/>
      <c r="D127" s="176"/>
      <c r="E127" s="175" t="s">
        <v>79</v>
      </c>
      <c r="F127" s="175"/>
      <c r="G127" s="17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25.5" customHeight="1">
      <c r="A128" s="176"/>
      <c r="B128" s="176"/>
      <c r="C128" s="176"/>
      <c r="D128" s="176"/>
      <c r="E128" s="175" t="s">
        <v>80</v>
      </c>
      <c r="F128" s="175"/>
      <c r="G128" s="17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26.25" customHeight="1">
      <c r="A129" s="176"/>
      <c r="B129" s="176"/>
      <c r="C129" s="176"/>
      <c r="D129" s="176"/>
      <c r="E129" s="175" t="s">
        <v>81</v>
      </c>
      <c r="F129" s="175"/>
      <c r="G129" s="17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22.5" customHeight="1">
      <c r="A130" s="5"/>
      <c r="B130"/>
      <c r="D130" s="9"/>
      <c r="E13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22.5" customHeight="1">
      <c r="A131" s="192" t="s">
        <v>82</v>
      </c>
      <c r="B131" s="193"/>
      <c r="C131" s="193"/>
      <c r="D131" s="194"/>
      <c r="E131" s="23" t="s">
        <v>291</v>
      </c>
      <c r="F131" s="33" t="s">
        <v>150</v>
      </c>
      <c r="G131" s="3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>
      <c r="A132" s="195"/>
      <c r="B132" s="196"/>
      <c r="C132" s="196"/>
      <c r="D132" s="197"/>
      <c r="E132" s="23" t="s">
        <v>79</v>
      </c>
      <c r="F132" s="35"/>
      <c r="G132" s="3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8.75" customHeight="1">
      <c r="A133"/>
      <c r="B133"/>
      <c r="C133"/>
      <c r="D133" s="9"/>
      <c r="E133" s="6"/>
      <c r="F133" s="6"/>
      <c r="G133" s="6"/>
      <c r="H133" s="6"/>
      <c r="I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5" customHeight="1">
      <c r="A134" s="162" t="s">
        <v>137</v>
      </c>
      <c r="B134" s="10"/>
      <c r="C134" s="191" t="s">
        <v>83</v>
      </c>
      <c r="D134" s="191"/>
      <c r="E134" s="191"/>
      <c r="F134" s="191"/>
      <c r="G134" s="19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5" customHeight="1">
      <c r="A135" s="162"/>
      <c r="B135" s="10"/>
      <c r="C135" s="191" t="s">
        <v>84</v>
      </c>
      <c r="D135" s="191"/>
      <c r="E135" s="191"/>
      <c r="F135" s="191"/>
      <c r="G135" s="19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>
      <c r="A136" s="162"/>
      <c r="B136" s="10"/>
      <c r="C136" s="177" t="s">
        <v>85</v>
      </c>
      <c r="D136" s="177"/>
      <c r="E136" s="177"/>
      <c r="F136" s="177"/>
      <c r="G136" s="17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8" customHeight="1">
      <c r="A137" s="162"/>
      <c r="B137" s="10"/>
      <c r="C137" s="177" t="s">
        <v>86</v>
      </c>
      <c r="D137" s="177"/>
      <c r="E137" s="177"/>
      <c r="F137" s="177"/>
      <c r="G137" s="17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8" customHeight="1">
      <c r="A138" s="162"/>
      <c r="B138" s="10"/>
      <c r="C138" s="177" t="s">
        <v>87</v>
      </c>
      <c r="D138" s="177"/>
      <c r="E138" s="177"/>
      <c r="F138" s="177"/>
      <c r="G138" s="17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8" customHeight="1">
      <c r="A139" s="162"/>
      <c r="B139" s="10"/>
      <c r="C139" s="177" t="s">
        <v>88</v>
      </c>
      <c r="D139" s="177"/>
      <c r="E139" s="177"/>
      <c r="F139" s="177"/>
      <c r="G139" s="17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8" customHeight="1">
      <c r="A140" s="162"/>
      <c r="B140" s="10"/>
      <c r="C140" s="177" t="s">
        <v>138</v>
      </c>
      <c r="D140" s="177"/>
      <c r="E140" s="177"/>
      <c r="F140" s="177"/>
      <c r="G140" s="17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8" customHeight="1">
      <c r="A141" s="162"/>
      <c r="B141" s="10"/>
      <c r="C141" s="177" t="s">
        <v>25</v>
      </c>
      <c r="D141" s="177"/>
      <c r="E141" s="177"/>
      <c r="F141" s="177"/>
      <c r="G141" s="17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>
      <c r="A142" s="122"/>
      <c r="B142" s="122"/>
      <c r="C142"/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23.25" customHeight="1">
      <c r="A143" s="114" t="s">
        <v>139</v>
      </c>
      <c r="B143" s="190" t="s">
        <v>276</v>
      </c>
      <c r="C143" s="182"/>
      <c r="D143" s="182"/>
      <c r="E143" s="6"/>
      <c r="F143" s="6"/>
      <c r="G143" s="1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23.25" customHeight="1">
      <c r="A144" s="114"/>
      <c r="B144" s="190" t="s">
        <v>275</v>
      </c>
      <c r="C144" s="182"/>
      <c r="D144" s="182"/>
      <c r="E144" s="6"/>
      <c r="F144" s="6"/>
      <c r="G144" s="1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1025" ht="23.25" customHeight="1">
      <c r="A145" s="114"/>
      <c r="B145" s="190" t="s">
        <v>292</v>
      </c>
      <c r="C145" s="182"/>
      <c r="D145" s="182"/>
      <c r="E145" s="6"/>
      <c r="F145" s="6"/>
      <c r="G145" s="1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1025" ht="25.5" customHeight="1">
      <c r="A146" s="122"/>
      <c r="B146" s="122"/>
      <c r="C146"/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1025" ht="22.5" customHeight="1">
      <c r="A147" s="114" t="s">
        <v>140</v>
      </c>
      <c r="B147" s="10"/>
      <c r="C147" s="177" t="s">
        <v>89</v>
      </c>
      <c r="D147" s="177"/>
      <c r="E147" s="177"/>
      <c r="F147" s="177"/>
      <c r="G147" s="17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1025" ht="22.5" customHeight="1">
      <c r="A148" s="114"/>
      <c r="B148" s="10"/>
      <c r="C148" s="177" t="s">
        <v>90</v>
      </c>
      <c r="D148" s="177"/>
      <c r="E148" s="177"/>
      <c r="F148" s="177"/>
      <c r="G148" s="17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1025" ht="22.5" customHeight="1">
      <c r="A149" s="114"/>
      <c r="B149" s="10"/>
      <c r="C149" s="177" t="s">
        <v>91</v>
      </c>
      <c r="D149" s="177"/>
      <c r="E149" s="177"/>
      <c r="F149" s="177"/>
      <c r="G149" s="17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1025" ht="22.5" customHeight="1">
      <c r="A150" s="114"/>
      <c r="B150" s="10"/>
      <c r="C150" s="177" t="s">
        <v>92</v>
      </c>
      <c r="D150" s="177"/>
      <c r="E150" s="177"/>
      <c r="F150" s="177"/>
      <c r="G150" s="17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1025">
      <c r="A151" s="122"/>
      <c r="B151" s="122"/>
      <c r="C151"/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1025" ht="15.75" customHeight="1">
      <c r="A152" s="178" t="s">
        <v>93</v>
      </c>
      <c r="B152" s="178"/>
      <c r="C152" s="178"/>
      <c r="D152" s="178"/>
      <c r="E152" s="17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1025" s="8" customFormat="1" ht="15.75" customHeight="1">
      <c r="A153" s="178"/>
      <c r="B153" s="178"/>
      <c r="C153" s="178"/>
      <c r="D153" s="178"/>
      <c r="E153" s="17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</row>
    <row r="154" spans="1:1025">
      <c r="A154" s="182"/>
      <c r="B154" s="182"/>
      <c r="C154"/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1025" ht="15.75" customHeight="1">
      <c r="A155" s="176" t="s">
        <v>94</v>
      </c>
      <c r="B155" s="176"/>
      <c r="C155" s="176"/>
      <c r="D155" s="176"/>
      <c r="E155" s="176"/>
      <c r="F155" s="10"/>
      <c r="G155" s="10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1025" s="8" customFormat="1" ht="15.75" customHeight="1">
      <c r="A156" s="176"/>
      <c r="B156" s="176"/>
      <c r="C156" s="176"/>
      <c r="D156" s="176"/>
      <c r="E156" s="176"/>
      <c r="F156" s="10"/>
      <c r="G156" s="10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</row>
    <row r="157" spans="1:1025" ht="14.25" customHeight="1">
      <c r="A157" s="122"/>
      <c r="B157" s="122"/>
      <c r="C157"/>
      <c r="D157" s="9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1025" ht="15.75" customHeight="1">
      <c r="A158" s="176" t="s">
        <v>95</v>
      </c>
      <c r="B158" s="176"/>
      <c r="C158" s="176"/>
      <c r="D158" s="176"/>
      <c r="E158" s="176"/>
      <c r="F158" s="10"/>
      <c r="G158" s="10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1025" s="8" customFormat="1" ht="15.75" customHeight="1">
      <c r="A159" s="176"/>
      <c r="B159" s="176"/>
      <c r="C159" s="176"/>
      <c r="D159" s="176"/>
      <c r="E159" s="176"/>
      <c r="F159" s="10"/>
      <c r="G159" s="10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/>
      <c r="ZQ159" s="1"/>
      <c r="ZR159" s="1"/>
      <c r="ZS159" s="1"/>
      <c r="ZT159" s="1"/>
      <c r="ZU159" s="1"/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/>
      <c r="AFK159" s="1"/>
      <c r="AFL159" s="1"/>
      <c r="AFM159" s="1"/>
      <c r="AFN159" s="1"/>
      <c r="AFO159" s="1"/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/>
      <c r="AGO159" s="1"/>
      <c r="AGP159" s="1"/>
      <c r="AGQ159" s="1"/>
      <c r="AGR159" s="1"/>
      <c r="AGS159" s="1"/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  <c r="AJH159" s="1"/>
      <c r="AJI159" s="1"/>
      <c r="AJJ159" s="1"/>
      <c r="AJK159" s="1"/>
      <c r="AJL159" s="1"/>
      <c r="AJM159" s="1"/>
      <c r="AJN159" s="1"/>
      <c r="AJO159" s="1"/>
      <c r="AJP159" s="1"/>
      <c r="AJQ159" s="1"/>
      <c r="AJR159" s="1"/>
      <c r="AJS159" s="1"/>
      <c r="AJT159" s="1"/>
      <c r="AJU159" s="1"/>
      <c r="AJV159" s="1"/>
      <c r="AJW159" s="1"/>
      <c r="AJX159" s="1"/>
      <c r="AJY159" s="1"/>
      <c r="AJZ159" s="1"/>
      <c r="AKA159" s="1"/>
      <c r="AKB159" s="1"/>
      <c r="AKC159" s="1"/>
      <c r="AKD159" s="1"/>
      <c r="AKE159" s="1"/>
      <c r="AKF159" s="1"/>
      <c r="AKG159" s="1"/>
      <c r="AKH159" s="1"/>
      <c r="AKI159" s="1"/>
      <c r="AKJ159" s="1"/>
      <c r="AKK159" s="1"/>
      <c r="AKL159" s="1"/>
      <c r="AKM159" s="1"/>
      <c r="AKN159" s="1"/>
      <c r="AKO159" s="1"/>
      <c r="AKP159" s="1"/>
      <c r="AKQ159" s="1"/>
      <c r="AKR159" s="1"/>
      <c r="AKS159" s="1"/>
      <c r="AKT159" s="1"/>
      <c r="AKU159" s="1"/>
      <c r="AKV159" s="1"/>
      <c r="AKW159" s="1"/>
      <c r="AKX159" s="1"/>
      <c r="AKY159" s="1"/>
      <c r="AKZ159" s="1"/>
      <c r="ALA159" s="1"/>
      <c r="ALB159" s="1"/>
      <c r="ALC159" s="1"/>
      <c r="ALD159" s="1"/>
      <c r="ALE159" s="1"/>
      <c r="ALF159" s="1"/>
      <c r="ALG159" s="1"/>
      <c r="ALH159" s="1"/>
      <c r="ALI159" s="1"/>
      <c r="ALJ159" s="1"/>
      <c r="ALK159" s="1"/>
      <c r="ALL159" s="1"/>
      <c r="ALM159" s="1"/>
      <c r="ALN159" s="1"/>
      <c r="ALO159" s="1"/>
      <c r="ALP159" s="1"/>
      <c r="ALQ159" s="1"/>
      <c r="ALR159" s="1"/>
      <c r="ALS159" s="1"/>
      <c r="ALT159" s="1"/>
      <c r="ALU159" s="1"/>
      <c r="ALV159" s="1"/>
      <c r="ALW159" s="1"/>
      <c r="ALX159" s="1"/>
      <c r="ALY159" s="1"/>
      <c r="ALZ159" s="1"/>
      <c r="AMA159" s="1"/>
      <c r="AMB159" s="1"/>
      <c r="AMC159" s="1"/>
      <c r="AMD159" s="1"/>
      <c r="AME159" s="1"/>
      <c r="AMF159" s="1"/>
      <c r="AMG159" s="1"/>
      <c r="AMH159" s="1"/>
      <c r="AMI159" s="1"/>
      <c r="AMJ159" s="1"/>
      <c r="AMK159" s="1"/>
    </row>
    <row r="160" spans="1:1025" ht="15" customHeight="1">
      <c r="A160" s="124"/>
      <c r="B160" s="124"/>
      <c r="C160" s="124"/>
      <c r="D160" s="124"/>
      <c r="E160" s="124"/>
      <c r="F160" s="124"/>
      <c r="G160" s="12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1025" ht="15.75">
      <c r="A161" s="189" t="s">
        <v>141</v>
      </c>
      <c r="B161" s="189"/>
      <c r="C161" s="189"/>
      <c r="D161" s="189"/>
      <c r="E161" s="189"/>
      <c r="F161" s="189"/>
      <c r="G161" s="189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1025" ht="22.5" customHeight="1">
      <c r="A162" s="146" t="s">
        <v>285</v>
      </c>
      <c r="B162" s="146"/>
      <c r="C162" s="146"/>
      <c r="D162" s="146"/>
      <c r="E162" s="146"/>
      <c r="F162" s="146"/>
      <c r="G162" s="14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1025" ht="22.5" customHeight="1">
      <c r="A163" s="188" t="s">
        <v>286</v>
      </c>
      <c r="B163" s="188"/>
      <c r="C163" s="188"/>
      <c r="D163" s="188"/>
      <c r="E163" s="188"/>
      <c r="F163" s="188"/>
      <c r="G163" s="18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1025" ht="22.5" customHeight="1">
      <c r="A164" s="188" t="s">
        <v>287</v>
      </c>
      <c r="B164" s="188"/>
      <c r="C164" s="188"/>
      <c r="D164" s="188"/>
      <c r="E164" s="188"/>
      <c r="F164" s="188"/>
      <c r="G164" s="188"/>
      <c r="H164" s="12"/>
      <c r="I164" s="12"/>
      <c r="J164" s="12"/>
      <c r="K164" s="12"/>
      <c r="L164" s="12"/>
      <c r="M164" s="12"/>
      <c r="N164" s="12"/>
      <c r="O164" s="1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1025" ht="30" customHeight="1">
      <c r="A165" s="29" t="s">
        <v>281</v>
      </c>
      <c r="B165" s="29" t="s">
        <v>282</v>
      </c>
      <c r="C165" s="29" t="s">
        <v>283</v>
      </c>
      <c r="D165" s="29" t="s">
        <v>284</v>
      </c>
      <c r="E165" s="30" t="s">
        <v>288</v>
      </c>
      <c r="F165" s="29" t="s">
        <v>289</v>
      </c>
      <c r="G165" s="29" t="s">
        <v>290</v>
      </c>
      <c r="H165" s="12"/>
      <c r="I165" s="12"/>
      <c r="J165" s="12"/>
      <c r="K165" s="12"/>
      <c r="L165" s="12"/>
      <c r="M165" s="12"/>
      <c r="N165" s="12"/>
      <c r="O165" s="1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1025" ht="26.25" customHeight="1">
      <c r="A166" s="11"/>
      <c r="B166" s="49"/>
      <c r="C166" s="11"/>
      <c r="D166" s="49"/>
      <c r="E166" s="31"/>
      <c r="F166" s="48"/>
      <c r="G166" s="10"/>
      <c r="H166" s="12"/>
      <c r="I166" s="12"/>
      <c r="J166" s="12"/>
      <c r="K166" s="12"/>
      <c r="L166" s="12"/>
      <c r="M166" s="12"/>
      <c r="N166" s="12"/>
      <c r="O166" s="1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1025" s="8" customFormat="1" ht="30" customHeight="1">
      <c r="A167" s="127"/>
      <c r="B167" s="127"/>
      <c r="C167" s="127"/>
      <c r="D167" s="127"/>
      <c r="E167" s="127"/>
      <c r="F167" s="127"/>
      <c r="G167" s="127"/>
      <c r="H167" s="12"/>
      <c r="I167" s="12"/>
      <c r="J167" s="12"/>
      <c r="K167" s="12"/>
      <c r="L167" s="12"/>
      <c r="M167" s="12"/>
      <c r="N167" s="12"/>
      <c r="O167" s="1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</row>
    <row r="168" spans="1:1025" s="8" customFormat="1" ht="21.75" customHeight="1">
      <c r="A168" s="29" t="s">
        <v>281</v>
      </c>
      <c r="B168" s="29" t="s">
        <v>282</v>
      </c>
      <c r="C168" s="29" t="s">
        <v>283</v>
      </c>
      <c r="D168" s="29" t="s">
        <v>284</v>
      </c>
      <c r="E168" s="30" t="s">
        <v>288</v>
      </c>
      <c r="F168" s="29" t="s">
        <v>289</v>
      </c>
      <c r="G168" s="29" t="s">
        <v>290</v>
      </c>
      <c r="H168" s="12"/>
      <c r="I168" s="12"/>
      <c r="J168" s="12"/>
      <c r="K168" s="12"/>
      <c r="L168" s="12"/>
      <c r="M168" s="12"/>
      <c r="N168" s="12"/>
      <c r="O168" s="1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  <c r="AMK168" s="1"/>
    </row>
    <row r="169" spans="1:1025" s="8" customFormat="1" ht="25.5" customHeight="1">
      <c r="A169" s="11"/>
      <c r="B169" s="49"/>
      <c r="C169" s="11"/>
      <c r="D169" s="49"/>
      <c r="E169" s="31"/>
      <c r="F169" s="48"/>
      <c r="G169" s="10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/>
      <c r="ZQ169" s="1"/>
      <c r="ZR169" s="1"/>
      <c r="ZS169" s="1"/>
      <c r="ZT169" s="1"/>
      <c r="ZU169" s="1"/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/>
      <c r="AFK169" s="1"/>
      <c r="AFL169" s="1"/>
      <c r="AFM169" s="1"/>
      <c r="AFN169" s="1"/>
      <c r="AFO169" s="1"/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/>
      <c r="AGO169" s="1"/>
      <c r="AGP169" s="1"/>
      <c r="AGQ169" s="1"/>
      <c r="AGR169" s="1"/>
      <c r="AGS169" s="1"/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  <c r="AJH169" s="1"/>
      <c r="AJI169" s="1"/>
      <c r="AJJ169" s="1"/>
      <c r="AJK169" s="1"/>
      <c r="AJL169" s="1"/>
      <c r="AJM169" s="1"/>
      <c r="AJN169" s="1"/>
      <c r="AJO169" s="1"/>
      <c r="AJP169" s="1"/>
      <c r="AJQ169" s="1"/>
      <c r="AJR169" s="1"/>
      <c r="AJS169" s="1"/>
      <c r="AJT169" s="1"/>
      <c r="AJU169" s="1"/>
      <c r="AJV169" s="1"/>
      <c r="AJW169" s="1"/>
      <c r="AJX169" s="1"/>
      <c r="AJY169" s="1"/>
      <c r="AJZ169" s="1"/>
      <c r="AKA169" s="1"/>
      <c r="AKB169" s="1"/>
      <c r="AKC169" s="1"/>
      <c r="AKD169" s="1"/>
      <c r="AKE169" s="1"/>
      <c r="AKF169" s="1"/>
      <c r="AKG169" s="1"/>
      <c r="AKH169" s="1"/>
      <c r="AKI169" s="1"/>
      <c r="AKJ169" s="1"/>
      <c r="AKK169" s="1"/>
      <c r="AKL169" s="1"/>
      <c r="AKM169" s="1"/>
      <c r="AKN169" s="1"/>
      <c r="AKO169" s="1"/>
      <c r="AKP169" s="1"/>
      <c r="AKQ169" s="1"/>
      <c r="AKR169" s="1"/>
      <c r="AKS169" s="1"/>
      <c r="AKT169" s="1"/>
      <c r="AKU169" s="1"/>
      <c r="AKV169" s="1"/>
      <c r="AKW169" s="1"/>
      <c r="AKX169" s="1"/>
      <c r="AKY169" s="1"/>
      <c r="AKZ169" s="1"/>
      <c r="ALA169" s="1"/>
      <c r="ALB169" s="1"/>
      <c r="ALC169" s="1"/>
      <c r="ALD169" s="1"/>
      <c r="ALE169" s="1"/>
      <c r="ALF169" s="1"/>
      <c r="ALG169" s="1"/>
      <c r="ALH169" s="1"/>
      <c r="ALI169" s="1"/>
      <c r="ALJ169" s="1"/>
      <c r="ALK169" s="1"/>
      <c r="ALL169" s="1"/>
      <c r="ALM169" s="1"/>
      <c r="ALN169" s="1"/>
      <c r="ALO169" s="1"/>
      <c r="ALP169" s="1"/>
      <c r="ALQ169" s="1"/>
      <c r="ALR169" s="1"/>
      <c r="ALS169" s="1"/>
      <c r="ALT169" s="1"/>
      <c r="ALU169" s="1"/>
      <c r="ALV169" s="1"/>
      <c r="ALW169" s="1"/>
      <c r="ALX169" s="1"/>
      <c r="ALY169" s="1"/>
      <c r="ALZ169" s="1"/>
      <c r="AMA169" s="1"/>
      <c r="AMB169" s="1"/>
      <c r="AMC169" s="1"/>
      <c r="AMD169" s="1"/>
      <c r="AME169" s="1"/>
      <c r="AMF169" s="1"/>
      <c r="AMG169" s="1"/>
      <c r="AMH169" s="1"/>
      <c r="AMI169" s="1"/>
      <c r="AMJ169" s="1"/>
      <c r="AMK169" s="1"/>
    </row>
    <row r="170" spans="1:1025" s="8" customFormat="1" ht="27.75" customHeight="1">
      <c r="A170" s="127"/>
      <c r="B170" s="127"/>
      <c r="C170" s="127"/>
      <c r="D170" s="127"/>
      <c r="E170" s="127"/>
      <c r="F170" s="127"/>
      <c r="G170" s="12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  <c r="AMK170" s="1"/>
    </row>
    <row r="171" spans="1:1025" s="8" customFormat="1" ht="21.75" customHeight="1">
      <c r="A171" s="29" t="s">
        <v>281</v>
      </c>
      <c r="B171" s="29" t="s">
        <v>282</v>
      </c>
      <c r="C171" s="29" t="s">
        <v>283</v>
      </c>
      <c r="D171" s="29" t="s">
        <v>284</v>
      </c>
      <c r="E171" s="30" t="s">
        <v>288</v>
      </c>
      <c r="F171" s="29" t="s">
        <v>289</v>
      </c>
      <c r="G171" s="29" t="s">
        <v>290</v>
      </c>
      <c r="H171" s="12"/>
      <c r="I171" s="12"/>
      <c r="J171" s="12"/>
      <c r="K171" s="12"/>
      <c r="L171" s="12"/>
      <c r="M171" s="12"/>
      <c r="N171" s="12"/>
      <c r="O171" s="1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  <c r="AMK171" s="1"/>
    </row>
    <row r="172" spans="1:1025" s="8" customFormat="1" ht="27" customHeight="1">
      <c r="A172" s="11"/>
      <c r="B172" s="49"/>
      <c r="C172" s="11"/>
      <c r="D172" s="49"/>
      <c r="E172" s="31"/>
      <c r="F172" s="48"/>
      <c r="G172" s="10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  <c r="AMK172" s="1"/>
    </row>
    <row r="173" spans="1:1025" s="8" customFormat="1" ht="26.25" customHeight="1">
      <c r="A173" s="128"/>
      <c r="B173" s="129"/>
      <c r="C173" s="129"/>
      <c r="D173" s="129"/>
      <c r="E173" s="129"/>
      <c r="F173" s="129"/>
      <c r="G173" s="129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/>
      <c r="ZQ173" s="1"/>
      <c r="ZR173" s="1"/>
      <c r="ZS173" s="1"/>
      <c r="ZT173" s="1"/>
      <c r="ZU173" s="1"/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/>
      <c r="AFK173" s="1"/>
      <c r="AFL173" s="1"/>
      <c r="AFM173" s="1"/>
      <c r="AFN173" s="1"/>
      <c r="AFO173" s="1"/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/>
      <c r="AGO173" s="1"/>
      <c r="AGP173" s="1"/>
      <c r="AGQ173" s="1"/>
      <c r="AGR173" s="1"/>
      <c r="AGS173" s="1"/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/>
      <c r="AHJ173" s="1"/>
      <c r="AHK173" s="1"/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/>
      <c r="AIT173" s="1"/>
      <c r="AIU173" s="1"/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  <c r="AJH173" s="1"/>
      <c r="AJI173" s="1"/>
      <c r="AJJ173" s="1"/>
      <c r="AJK173" s="1"/>
      <c r="AJL173" s="1"/>
      <c r="AJM173" s="1"/>
      <c r="AJN173" s="1"/>
      <c r="AJO173" s="1"/>
      <c r="AJP173" s="1"/>
      <c r="AJQ173" s="1"/>
      <c r="AJR173" s="1"/>
      <c r="AJS173" s="1"/>
      <c r="AJT173" s="1"/>
      <c r="AJU173" s="1"/>
      <c r="AJV173" s="1"/>
      <c r="AJW173" s="1"/>
      <c r="AJX173" s="1"/>
      <c r="AJY173" s="1"/>
      <c r="AJZ173" s="1"/>
      <c r="AKA173" s="1"/>
      <c r="AKB173" s="1"/>
      <c r="AKC173" s="1"/>
      <c r="AKD173" s="1"/>
      <c r="AKE173" s="1"/>
      <c r="AKF173" s="1"/>
      <c r="AKG173" s="1"/>
      <c r="AKH173" s="1"/>
      <c r="AKI173" s="1"/>
      <c r="AKJ173" s="1"/>
      <c r="AKK173" s="1"/>
      <c r="AKL173" s="1"/>
      <c r="AKM173" s="1"/>
      <c r="AKN173" s="1"/>
      <c r="AKO173" s="1"/>
      <c r="AKP173" s="1"/>
      <c r="AKQ173" s="1"/>
      <c r="AKR173" s="1"/>
      <c r="AKS173" s="1"/>
      <c r="AKT173" s="1"/>
      <c r="AKU173" s="1"/>
      <c r="AKV173" s="1"/>
      <c r="AKW173" s="1"/>
      <c r="AKX173" s="1"/>
      <c r="AKY173" s="1"/>
      <c r="AKZ173" s="1"/>
      <c r="ALA173" s="1"/>
      <c r="ALB173" s="1"/>
      <c r="ALC173" s="1"/>
      <c r="ALD173" s="1"/>
      <c r="ALE173" s="1"/>
      <c r="ALF173" s="1"/>
      <c r="ALG173" s="1"/>
      <c r="ALH173" s="1"/>
      <c r="ALI173" s="1"/>
      <c r="ALJ173" s="1"/>
      <c r="ALK173" s="1"/>
      <c r="ALL173" s="1"/>
      <c r="ALM173" s="1"/>
      <c r="ALN173" s="1"/>
      <c r="ALO173" s="1"/>
      <c r="ALP173" s="1"/>
      <c r="ALQ173" s="1"/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  <c r="AMH173" s="1"/>
      <c r="AMI173" s="1"/>
      <c r="AMJ173" s="1"/>
      <c r="AMK173" s="1"/>
    </row>
    <row r="174" spans="1:1025" s="8" customFormat="1" ht="21.75" customHeight="1">
      <c r="A174" s="125" t="s">
        <v>96</v>
      </c>
      <c r="B174" s="125"/>
      <c r="C174" s="125"/>
      <c r="D174" s="125"/>
      <c r="E174" s="125"/>
      <c r="F174" s="126"/>
      <c r="G174" s="126"/>
      <c r="H174" s="12"/>
      <c r="I174" s="12"/>
      <c r="J174" s="12"/>
      <c r="K174" s="12"/>
      <c r="M174" s="12"/>
      <c r="N174" s="12"/>
      <c r="O174" s="1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/>
      <c r="YT174" s="1"/>
      <c r="YU174" s="1"/>
      <c r="YV174" s="1"/>
      <c r="YW174" s="1"/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/>
      <c r="ZQ174" s="1"/>
      <c r="ZR174" s="1"/>
      <c r="ZS174" s="1"/>
      <c r="ZT174" s="1"/>
      <c r="ZU174" s="1"/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/>
      <c r="AFK174" s="1"/>
      <c r="AFL174" s="1"/>
      <c r="AFM174" s="1"/>
      <c r="AFN174" s="1"/>
      <c r="AFO174" s="1"/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/>
      <c r="AGO174" s="1"/>
      <c r="AGP174" s="1"/>
      <c r="AGQ174" s="1"/>
      <c r="AGR174" s="1"/>
      <c r="AGS174" s="1"/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  <c r="AJH174" s="1"/>
      <c r="AJI174" s="1"/>
      <c r="AJJ174" s="1"/>
      <c r="AJK174" s="1"/>
      <c r="AJL174" s="1"/>
      <c r="AJM174" s="1"/>
      <c r="AJN174" s="1"/>
      <c r="AJO174" s="1"/>
      <c r="AJP174" s="1"/>
      <c r="AJQ174" s="1"/>
      <c r="AJR174" s="1"/>
      <c r="AJS174" s="1"/>
      <c r="AJT174" s="1"/>
      <c r="AJU174" s="1"/>
      <c r="AJV174" s="1"/>
      <c r="AJW174" s="1"/>
      <c r="AJX174" s="1"/>
      <c r="AJY174" s="1"/>
      <c r="AJZ174" s="1"/>
      <c r="AKA174" s="1"/>
      <c r="AKB174" s="1"/>
      <c r="AKC174" s="1"/>
      <c r="AKD174" s="1"/>
      <c r="AKE174" s="1"/>
      <c r="AKF174" s="1"/>
      <c r="AKG174" s="1"/>
      <c r="AKH174" s="1"/>
      <c r="AKI174" s="1"/>
      <c r="AKJ174" s="1"/>
      <c r="AKK174" s="1"/>
      <c r="AKL174" s="1"/>
      <c r="AKM174" s="1"/>
      <c r="AKN174" s="1"/>
      <c r="AKO174" s="1"/>
      <c r="AKP174" s="1"/>
      <c r="AKQ174" s="1"/>
      <c r="AKR174" s="1"/>
      <c r="AKS174" s="1"/>
      <c r="AKT174" s="1"/>
      <c r="AKU174" s="1"/>
      <c r="AKV174" s="1"/>
      <c r="AKW174" s="1"/>
      <c r="AKX174" s="1"/>
      <c r="AKY174" s="1"/>
      <c r="AKZ174" s="1"/>
      <c r="ALA174" s="1"/>
      <c r="ALB174" s="1"/>
      <c r="ALC174" s="1"/>
      <c r="ALD174" s="1"/>
      <c r="ALE174" s="1"/>
      <c r="ALF174" s="1"/>
      <c r="ALG174" s="1"/>
      <c r="ALH174" s="1"/>
      <c r="ALI174" s="1"/>
      <c r="ALJ174" s="1"/>
      <c r="ALK174" s="1"/>
      <c r="ALL174" s="1"/>
      <c r="ALM174" s="1"/>
      <c r="ALN174" s="1"/>
      <c r="ALO174" s="1"/>
      <c r="ALP174" s="1"/>
      <c r="ALQ174" s="1"/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  <c r="AMH174" s="1"/>
      <c r="AMI174" s="1"/>
      <c r="AMJ174" s="1"/>
      <c r="AMK174" s="1"/>
    </row>
    <row r="175" spans="1:1025" s="8" customFormat="1" ht="22.5" customHeight="1">
      <c r="A175" s="125"/>
      <c r="B175" s="125"/>
      <c r="C175" s="125"/>
      <c r="D175" s="125"/>
      <c r="E175" s="125"/>
      <c r="F175" s="126"/>
      <c r="G175" s="126"/>
      <c r="H175" s="6"/>
      <c r="I175" s="6"/>
      <c r="J175" s="6"/>
      <c r="K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/>
      <c r="YT175" s="1"/>
      <c r="YU175" s="1"/>
      <c r="YV175" s="1"/>
      <c r="YW175" s="1"/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/>
      <c r="ZQ175" s="1"/>
      <c r="ZR175" s="1"/>
      <c r="ZS175" s="1"/>
      <c r="ZT175" s="1"/>
      <c r="ZU175" s="1"/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/>
      <c r="AFK175" s="1"/>
      <c r="AFL175" s="1"/>
      <c r="AFM175" s="1"/>
      <c r="AFN175" s="1"/>
      <c r="AFO175" s="1"/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/>
      <c r="AGO175" s="1"/>
      <c r="AGP175" s="1"/>
      <c r="AGQ175" s="1"/>
      <c r="AGR175" s="1"/>
      <c r="AGS175" s="1"/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  <c r="AJH175" s="1"/>
      <c r="AJI175" s="1"/>
      <c r="AJJ175" s="1"/>
      <c r="AJK175" s="1"/>
      <c r="AJL175" s="1"/>
      <c r="AJM175" s="1"/>
      <c r="AJN175" s="1"/>
      <c r="AJO175" s="1"/>
      <c r="AJP175" s="1"/>
      <c r="AJQ175" s="1"/>
      <c r="AJR175" s="1"/>
      <c r="AJS175" s="1"/>
      <c r="AJT175" s="1"/>
      <c r="AJU175" s="1"/>
      <c r="AJV175" s="1"/>
      <c r="AJW175" s="1"/>
      <c r="AJX175" s="1"/>
      <c r="AJY175" s="1"/>
      <c r="AJZ175" s="1"/>
      <c r="AKA175" s="1"/>
      <c r="AKB175" s="1"/>
      <c r="AKC175" s="1"/>
      <c r="AKD175" s="1"/>
      <c r="AKE175" s="1"/>
      <c r="AKF175" s="1"/>
      <c r="AKG175" s="1"/>
      <c r="AKH175" s="1"/>
      <c r="AKI175" s="1"/>
      <c r="AKJ175" s="1"/>
      <c r="AKK175" s="1"/>
      <c r="AKL175" s="1"/>
      <c r="AKM175" s="1"/>
      <c r="AKN175" s="1"/>
      <c r="AKO175" s="1"/>
      <c r="AKP175" s="1"/>
      <c r="AKQ175" s="1"/>
      <c r="AKR175" s="1"/>
      <c r="AKS175" s="1"/>
      <c r="AKT175" s="1"/>
      <c r="AKU175" s="1"/>
      <c r="AKV175" s="1"/>
      <c r="AKW175" s="1"/>
      <c r="AKX175" s="1"/>
      <c r="AKY175" s="1"/>
      <c r="AKZ175" s="1"/>
      <c r="ALA175" s="1"/>
      <c r="ALB175" s="1"/>
      <c r="ALC175" s="1"/>
      <c r="ALD175" s="1"/>
      <c r="ALE175" s="1"/>
      <c r="ALF175" s="1"/>
      <c r="ALG175" s="1"/>
      <c r="ALH175" s="1"/>
      <c r="ALI175" s="1"/>
      <c r="ALJ175" s="1"/>
      <c r="ALK175" s="1"/>
      <c r="ALL175" s="1"/>
      <c r="ALM175" s="1"/>
      <c r="ALN175" s="1"/>
      <c r="ALO175" s="1"/>
      <c r="ALP175" s="1"/>
      <c r="ALQ175" s="1"/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  <c r="AMH175" s="1"/>
      <c r="AMI175" s="1"/>
      <c r="AMJ175" s="1"/>
      <c r="AMK175" s="1"/>
    </row>
    <row r="176" spans="1:1025" s="8" customFormat="1" ht="15" customHeight="1">
      <c r="A176" s="43"/>
      <c r="B176" s="43"/>
      <c r="C176" s="43"/>
      <c r="D176" s="43"/>
      <c r="E176" s="43"/>
      <c r="F176" s="6"/>
      <c r="G176" s="6"/>
      <c r="H176" s="6"/>
      <c r="I176" s="6"/>
      <c r="J176" s="6"/>
      <c r="K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  <c r="AMK176" s="1"/>
    </row>
    <row r="177" spans="1:1025" s="8" customFormat="1" ht="11.25" customHeight="1">
      <c r="A177" s="146" t="s">
        <v>149</v>
      </c>
      <c r="B177" s="146"/>
      <c r="C177" s="146"/>
      <c r="D177" s="146"/>
      <c r="E177" s="146"/>
      <c r="F177" s="146"/>
      <c r="G177" s="146"/>
      <c r="H177" s="6"/>
      <c r="I177" s="6"/>
      <c r="J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</row>
    <row r="178" spans="1:1025" ht="14.25" customHeight="1">
      <c r="A178" s="146"/>
      <c r="B178" s="146"/>
      <c r="C178" s="146"/>
      <c r="D178" s="146"/>
      <c r="E178" s="146"/>
      <c r="F178" s="146"/>
      <c r="G178" s="146"/>
      <c r="H178" s="6"/>
      <c r="I178" s="6"/>
      <c r="J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1025" ht="15" customHeight="1">
      <c r="A179" s="146"/>
      <c r="B179" s="146"/>
      <c r="C179" s="146"/>
      <c r="D179" s="146"/>
      <c r="E179" s="146"/>
      <c r="F179" s="146"/>
      <c r="G179" s="146"/>
      <c r="H179" s="6"/>
      <c r="I179" s="6"/>
      <c r="J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1025" ht="36.75" customHeight="1">
      <c r="A180" s="110" t="s">
        <v>293</v>
      </c>
      <c r="B180" s="147" t="s">
        <v>294</v>
      </c>
      <c r="C180" s="51"/>
      <c r="D180" s="149" t="s">
        <v>295</v>
      </c>
      <c r="E180" s="110" t="s">
        <v>296</v>
      </c>
      <c r="F180" s="110"/>
      <c r="G180" s="110"/>
      <c r="H180" s="6"/>
      <c r="I180" s="6"/>
      <c r="J180" s="6"/>
      <c r="K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1025" s="8" customFormat="1" ht="4.5" hidden="1" customHeight="1">
      <c r="A181" s="111"/>
      <c r="B181" s="148"/>
      <c r="C181" s="50"/>
      <c r="D181" s="150"/>
      <c r="E181" s="111"/>
      <c r="F181" s="111"/>
      <c r="G181" s="111"/>
      <c r="H181" s="6"/>
      <c r="I181" s="6"/>
      <c r="J181" s="6"/>
      <c r="K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/>
      <c r="YT181" s="1"/>
      <c r="YU181" s="1"/>
      <c r="YV181" s="1"/>
      <c r="YW181" s="1"/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/>
      <c r="ZQ181" s="1"/>
      <c r="ZR181" s="1"/>
      <c r="ZS181" s="1"/>
      <c r="ZT181" s="1"/>
      <c r="ZU181" s="1"/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/>
      <c r="AFK181" s="1"/>
      <c r="AFL181" s="1"/>
      <c r="AFM181" s="1"/>
      <c r="AFN181" s="1"/>
      <c r="AFO181" s="1"/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/>
      <c r="AGO181" s="1"/>
      <c r="AGP181" s="1"/>
      <c r="AGQ181" s="1"/>
      <c r="AGR181" s="1"/>
      <c r="AGS181" s="1"/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  <c r="AJH181" s="1"/>
      <c r="AJI181" s="1"/>
      <c r="AJJ181" s="1"/>
      <c r="AJK181" s="1"/>
      <c r="AJL181" s="1"/>
      <c r="AJM181" s="1"/>
      <c r="AJN181" s="1"/>
      <c r="AJO181" s="1"/>
      <c r="AJP181" s="1"/>
      <c r="AJQ181" s="1"/>
      <c r="AJR181" s="1"/>
      <c r="AJS181" s="1"/>
      <c r="AJT181" s="1"/>
      <c r="AJU181" s="1"/>
      <c r="AJV181" s="1"/>
      <c r="AJW181" s="1"/>
      <c r="AJX181" s="1"/>
      <c r="AJY181" s="1"/>
      <c r="AJZ181" s="1"/>
      <c r="AKA181" s="1"/>
      <c r="AKB181" s="1"/>
      <c r="AKC181" s="1"/>
      <c r="AKD181" s="1"/>
      <c r="AKE181" s="1"/>
      <c r="AKF181" s="1"/>
      <c r="AKG181" s="1"/>
      <c r="AKH181" s="1"/>
      <c r="AKI181" s="1"/>
      <c r="AKJ181" s="1"/>
      <c r="AKK181" s="1"/>
      <c r="AKL181" s="1"/>
      <c r="AKM181" s="1"/>
      <c r="AKN181" s="1"/>
      <c r="AKO181" s="1"/>
      <c r="AKP181" s="1"/>
      <c r="AKQ181" s="1"/>
      <c r="AKR181" s="1"/>
      <c r="AKS181" s="1"/>
      <c r="AKT181" s="1"/>
      <c r="AKU181" s="1"/>
      <c r="AKV181" s="1"/>
      <c r="AKW181" s="1"/>
      <c r="AKX181" s="1"/>
      <c r="AKY181" s="1"/>
      <c r="AKZ181" s="1"/>
      <c r="ALA181" s="1"/>
      <c r="ALB181" s="1"/>
      <c r="ALC181" s="1"/>
      <c r="ALD181" s="1"/>
      <c r="ALE181" s="1"/>
      <c r="ALF181" s="1"/>
      <c r="ALG181" s="1"/>
      <c r="ALH181" s="1"/>
      <c r="ALI181" s="1"/>
      <c r="ALJ181" s="1"/>
      <c r="ALK181" s="1"/>
      <c r="ALL181" s="1"/>
      <c r="ALM181" s="1"/>
      <c r="ALN181" s="1"/>
      <c r="ALO181" s="1"/>
      <c r="ALP181" s="1"/>
      <c r="ALQ181" s="1"/>
      <c r="ALR181" s="1"/>
      <c r="ALS181" s="1"/>
      <c r="ALT181" s="1"/>
      <c r="ALU181" s="1"/>
      <c r="ALV181" s="1"/>
      <c r="ALW181" s="1"/>
      <c r="ALX181" s="1"/>
      <c r="ALY181" s="1"/>
      <c r="ALZ181" s="1"/>
      <c r="AMA181" s="1"/>
      <c r="AMB181" s="1"/>
      <c r="AMC181" s="1"/>
      <c r="AMD181" s="1"/>
      <c r="AME181" s="1"/>
      <c r="AMF181" s="1"/>
      <c r="AMG181" s="1"/>
      <c r="AMH181" s="1"/>
      <c r="AMI181" s="1"/>
      <c r="AMJ181" s="1"/>
      <c r="AMK181" s="1"/>
    </row>
    <row r="182" spans="1:1025" s="8" customFormat="1" ht="15.75">
      <c r="A182" s="52"/>
      <c r="B182" s="26"/>
      <c r="C182" s="53"/>
      <c r="D182" s="54"/>
      <c r="E182" s="55"/>
      <c r="F182" s="55"/>
      <c r="G182" s="56"/>
      <c r="H182" s="6"/>
      <c r="I182" s="6"/>
      <c r="J182" s="6"/>
      <c r="K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</row>
    <row r="183" spans="1:1025" s="8" customFormat="1" ht="15.75" customHeight="1">
      <c r="A183" s="112" t="s">
        <v>97</v>
      </c>
      <c r="B183" s="112"/>
      <c r="C183" s="112"/>
      <c r="D183" s="112"/>
      <c r="E183" s="112"/>
      <c r="F183" s="112"/>
      <c r="G183" s="112"/>
      <c r="H183" s="6"/>
      <c r="I183" s="6"/>
      <c r="J183" s="6"/>
      <c r="K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/>
      <c r="YS183" s="1"/>
      <c r="YT183" s="1"/>
      <c r="YU183" s="1"/>
      <c r="YV183" s="1"/>
      <c r="YW183" s="1"/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/>
      <c r="ZQ183" s="1"/>
      <c r="ZR183" s="1"/>
      <c r="ZS183" s="1"/>
      <c r="ZT183" s="1"/>
      <c r="ZU183" s="1"/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/>
      <c r="AFK183" s="1"/>
      <c r="AFL183" s="1"/>
      <c r="AFM183" s="1"/>
      <c r="AFN183" s="1"/>
      <c r="AFO183" s="1"/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/>
      <c r="AGO183" s="1"/>
      <c r="AGP183" s="1"/>
      <c r="AGQ183" s="1"/>
      <c r="AGR183" s="1"/>
      <c r="AGS183" s="1"/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  <c r="AJH183" s="1"/>
      <c r="AJI183" s="1"/>
      <c r="AJJ183" s="1"/>
      <c r="AJK183" s="1"/>
      <c r="AJL183" s="1"/>
      <c r="AJM183" s="1"/>
      <c r="AJN183" s="1"/>
      <c r="AJO183" s="1"/>
      <c r="AJP183" s="1"/>
      <c r="AJQ183" s="1"/>
      <c r="AJR183" s="1"/>
      <c r="AJS183" s="1"/>
      <c r="AJT183" s="1"/>
      <c r="AJU183" s="1"/>
      <c r="AJV183" s="1"/>
      <c r="AJW183" s="1"/>
      <c r="AJX183" s="1"/>
      <c r="AJY183" s="1"/>
      <c r="AJZ183" s="1"/>
      <c r="AKA183" s="1"/>
      <c r="AKB183" s="1"/>
      <c r="AKC183" s="1"/>
      <c r="AKD183" s="1"/>
      <c r="AKE183" s="1"/>
      <c r="AKF183" s="1"/>
      <c r="AKG183" s="1"/>
      <c r="AKH183" s="1"/>
      <c r="AKI183" s="1"/>
      <c r="AKJ183" s="1"/>
      <c r="AKK183" s="1"/>
      <c r="AKL183" s="1"/>
      <c r="AKM183" s="1"/>
      <c r="AKN183" s="1"/>
      <c r="AKO183" s="1"/>
      <c r="AKP183" s="1"/>
      <c r="AKQ183" s="1"/>
      <c r="AKR183" s="1"/>
      <c r="AKS183" s="1"/>
      <c r="AKT183" s="1"/>
      <c r="AKU183" s="1"/>
      <c r="AKV183" s="1"/>
      <c r="AKW183" s="1"/>
      <c r="AKX183" s="1"/>
      <c r="AKY183" s="1"/>
      <c r="AKZ183" s="1"/>
      <c r="ALA183" s="1"/>
      <c r="ALB183" s="1"/>
      <c r="ALC183" s="1"/>
      <c r="ALD183" s="1"/>
      <c r="ALE183" s="1"/>
      <c r="ALF183" s="1"/>
      <c r="ALG183" s="1"/>
      <c r="ALH183" s="1"/>
      <c r="ALI183" s="1"/>
      <c r="ALJ183" s="1"/>
      <c r="ALK183" s="1"/>
      <c r="ALL183" s="1"/>
      <c r="ALM183" s="1"/>
      <c r="ALN183" s="1"/>
      <c r="ALO183" s="1"/>
      <c r="ALP183" s="1"/>
      <c r="ALQ183" s="1"/>
      <c r="ALR183" s="1"/>
      <c r="ALS183" s="1"/>
      <c r="ALT183" s="1"/>
      <c r="ALU183" s="1"/>
      <c r="ALV183" s="1"/>
      <c r="ALW183" s="1"/>
      <c r="ALX183" s="1"/>
      <c r="ALY183" s="1"/>
      <c r="ALZ183" s="1"/>
      <c r="AMA183" s="1"/>
      <c r="AMB183" s="1"/>
      <c r="AMC183" s="1"/>
      <c r="AMD183" s="1"/>
      <c r="AME183" s="1"/>
      <c r="AMF183" s="1"/>
      <c r="AMG183" s="1"/>
      <c r="AMH183" s="1"/>
      <c r="AMI183" s="1"/>
      <c r="AMJ183" s="1"/>
      <c r="AMK183" s="1"/>
    </row>
    <row r="184" spans="1:1025" s="8" customFormat="1" ht="15.75" customHeight="1">
      <c r="A184" s="113"/>
      <c r="B184" s="113"/>
      <c r="C184" s="113"/>
      <c r="D184" s="113"/>
      <c r="E184" s="113"/>
      <c r="F184" s="113"/>
      <c r="G184" s="113"/>
      <c r="H184" s="6"/>
      <c r="I184" s="6"/>
      <c r="K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/>
      <c r="ZQ184" s="1"/>
      <c r="ZR184" s="1"/>
      <c r="ZS184" s="1"/>
      <c r="ZT184" s="1"/>
      <c r="ZU184" s="1"/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/>
      <c r="AFK184" s="1"/>
      <c r="AFL184" s="1"/>
      <c r="AFM184" s="1"/>
      <c r="AFN184" s="1"/>
      <c r="AFO184" s="1"/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/>
      <c r="AGO184" s="1"/>
      <c r="AGP184" s="1"/>
      <c r="AGQ184" s="1"/>
      <c r="AGR184" s="1"/>
      <c r="AGS184" s="1"/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  <c r="AJH184" s="1"/>
      <c r="AJI184" s="1"/>
      <c r="AJJ184" s="1"/>
      <c r="AJK184" s="1"/>
      <c r="AJL184" s="1"/>
      <c r="AJM184" s="1"/>
      <c r="AJN184" s="1"/>
      <c r="AJO184" s="1"/>
      <c r="AJP184" s="1"/>
      <c r="AJQ184" s="1"/>
      <c r="AJR184" s="1"/>
      <c r="AJS184" s="1"/>
      <c r="AJT184" s="1"/>
      <c r="AJU184" s="1"/>
      <c r="AJV184" s="1"/>
      <c r="AJW184" s="1"/>
      <c r="AJX184" s="1"/>
      <c r="AJY184" s="1"/>
      <c r="AJZ184" s="1"/>
      <c r="AKA184" s="1"/>
      <c r="AKB184" s="1"/>
      <c r="AKC184" s="1"/>
      <c r="AKD184" s="1"/>
      <c r="AKE184" s="1"/>
      <c r="AKF184" s="1"/>
      <c r="AKG184" s="1"/>
      <c r="AKH184" s="1"/>
      <c r="AKI184" s="1"/>
      <c r="AKJ184" s="1"/>
      <c r="AKK184" s="1"/>
      <c r="AKL184" s="1"/>
      <c r="AKM184" s="1"/>
      <c r="AKN184" s="1"/>
      <c r="AKO184" s="1"/>
      <c r="AKP184" s="1"/>
      <c r="AKQ184" s="1"/>
      <c r="AKR184" s="1"/>
      <c r="AKS184" s="1"/>
      <c r="AKT184" s="1"/>
      <c r="AKU184" s="1"/>
      <c r="AKV184" s="1"/>
      <c r="AKW184" s="1"/>
      <c r="AKX184" s="1"/>
      <c r="AKY184" s="1"/>
      <c r="AKZ184" s="1"/>
      <c r="ALA184" s="1"/>
      <c r="ALB184" s="1"/>
      <c r="ALC184" s="1"/>
      <c r="ALD184" s="1"/>
      <c r="ALE184" s="1"/>
      <c r="ALF184" s="1"/>
      <c r="ALG184" s="1"/>
      <c r="ALH184" s="1"/>
      <c r="ALI184" s="1"/>
      <c r="ALJ184" s="1"/>
      <c r="ALK184" s="1"/>
      <c r="ALL184" s="1"/>
      <c r="ALM184" s="1"/>
      <c r="ALN184" s="1"/>
      <c r="ALO184" s="1"/>
      <c r="ALP184" s="1"/>
      <c r="ALQ184" s="1"/>
      <c r="ALR184" s="1"/>
      <c r="ALS184" s="1"/>
      <c r="ALT184" s="1"/>
      <c r="ALU184" s="1"/>
      <c r="ALV184" s="1"/>
      <c r="ALW184" s="1"/>
      <c r="ALX184" s="1"/>
      <c r="ALY184" s="1"/>
      <c r="ALZ184" s="1"/>
      <c r="AMA184" s="1"/>
      <c r="AMB184" s="1"/>
      <c r="AMC184" s="1"/>
      <c r="AMD184" s="1"/>
      <c r="AME184" s="1"/>
      <c r="AMF184" s="1"/>
      <c r="AMG184" s="1"/>
      <c r="AMH184" s="1"/>
      <c r="AMI184" s="1"/>
      <c r="AMJ184" s="1"/>
      <c r="AMK184" s="1"/>
    </row>
    <row r="185" spans="1:1025" s="8" customFormat="1" ht="15.75">
      <c r="A185" s="118"/>
      <c r="B185" s="119"/>
      <c r="C185" s="119"/>
      <c r="D185" s="7"/>
      <c r="E185" s="6"/>
      <c r="F185" s="6"/>
      <c r="G185" s="6"/>
      <c r="H185" s="6"/>
      <c r="I185" s="6"/>
      <c r="J185" s="6"/>
      <c r="K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/>
      <c r="ZQ185" s="1"/>
      <c r="ZR185" s="1"/>
      <c r="ZS185" s="1"/>
      <c r="ZT185" s="1"/>
      <c r="ZU185" s="1"/>
      <c r="ZV185" s="1"/>
      <c r="ZW185" s="1"/>
      <c r="ZX185" s="1"/>
      <c r="ZY185" s="1"/>
      <c r="ZZ185" s="1"/>
      <c r="AAA185" s="1"/>
      <c r="AAB185" s="1"/>
      <c r="AAC185" s="1"/>
      <c r="AAD185" s="1"/>
      <c r="AAE185" s="1"/>
      <c r="AAF185" s="1"/>
      <c r="AAG185" s="1"/>
      <c r="AAH185" s="1"/>
      <c r="AAI185" s="1"/>
      <c r="AAJ185" s="1"/>
      <c r="AAK185" s="1"/>
      <c r="AAL185" s="1"/>
      <c r="AAM185" s="1"/>
      <c r="AAN185" s="1"/>
      <c r="AAO185" s="1"/>
      <c r="AAP185" s="1"/>
      <c r="AAQ185" s="1"/>
      <c r="AAR185" s="1"/>
      <c r="AAS185" s="1"/>
      <c r="AAT185" s="1"/>
      <c r="AAU185" s="1"/>
      <c r="AAV185" s="1"/>
      <c r="AAW185" s="1"/>
      <c r="AAX185" s="1"/>
      <c r="AAY185" s="1"/>
      <c r="AAZ185" s="1"/>
      <c r="ABA185" s="1"/>
      <c r="ABB185" s="1"/>
      <c r="ABC185" s="1"/>
      <c r="ABD185" s="1"/>
      <c r="ABE185" s="1"/>
      <c r="ABF185" s="1"/>
      <c r="ABG185" s="1"/>
      <c r="ABH185" s="1"/>
      <c r="ABI185" s="1"/>
      <c r="ABJ185" s="1"/>
      <c r="ABK185" s="1"/>
      <c r="ABL185" s="1"/>
      <c r="ABM185" s="1"/>
      <c r="ABN185" s="1"/>
      <c r="ABO185" s="1"/>
      <c r="ABP185" s="1"/>
      <c r="ABQ185" s="1"/>
      <c r="ABR185" s="1"/>
      <c r="ABS185" s="1"/>
      <c r="ABT185" s="1"/>
      <c r="ABU185" s="1"/>
      <c r="ABV185" s="1"/>
      <c r="ABW185" s="1"/>
      <c r="ABX185" s="1"/>
      <c r="ABY185" s="1"/>
      <c r="ABZ185" s="1"/>
      <c r="ACA185" s="1"/>
      <c r="ACB185" s="1"/>
      <c r="ACC185" s="1"/>
      <c r="ACD185" s="1"/>
      <c r="ACE185" s="1"/>
      <c r="ACF185" s="1"/>
      <c r="ACG185" s="1"/>
      <c r="ACH185" s="1"/>
      <c r="ACI185" s="1"/>
      <c r="ACJ185" s="1"/>
      <c r="ACK185" s="1"/>
      <c r="ACL185" s="1"/>
      <c r="ACM185" s="1"/>
      <c r="ACN185" s="1"/>
      <c r="ACO185" s="1"/>
      <c r="ACP185" s="1"/>
      <c r="ACQ185" s="1"/>
      <c r="ACR185" s="1"/>
      <c r="ACS185" s="1"/>
      <c r="ACT185" s="1"/>
      <c r="ACU185" s="1"/>
      <c r="ACV185" s="1"/>
      <c r="ACW185" s="1"/>
      <c r="ACX185" s="1"/>
      <c r="ACY185" s="1"/>
      <c r="ACZ185" s="1"/>
      <c r="ADA185" s="1"/>
      <c r="ADB185" s="1"/>
      <c r="ADC185" s="1"/>
      <c r="ADD185" s="1"/>
      <c r="ADE185" s="1"/>
      <c r="ADF185" s="1"/>
      <c r="ADG185" s="1"/>
      <c r="ADH185" s="1"/>
      <c r="ADI185" s="1"/>
      <c r="ADJ185" s="1"/>
      <c r="ADK185" s="1"/>
      <c r="ADL185" s="1"/>
      <c r="ADM185" s="1"/>
      <c r="ADN185" s="1"/>
      <c r="ADO185" s="1"/>
      <c r="ADP185" s="1"/>
      <c r="ADQ185" s="1"/>
      <c r="ADR185" s="1"/>
      <c r="ADS185" s="1"/>
      <c r="ADT185" s="1"/>
      <c r="ADU185" s="1"/>
      <c r="ADV185" s="1"/>
      <c r="ADW185" s="1"/>
      <c r="ADX185" s="1"/>
      <c r="ADY185" s="1"/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/>
      <c r="AES185" s="1"/>
      <c r="AET185" s="1"/>
      <c r="AEU185" s="1"/>
      <c r="AEV185" s="1"/>
      <c r="AEW185" s="1"/>
      <c r="AEX185" s="1"/>
      <c r="AEY185" s="1"/>
      <c r="AEZ185" s="1"/>
      <c r="AFA185" s="1"/>
      <c r="AFB185" s="1"/>
      <c r="AFC185" s="1"/>
      <c r="AFD185" s="1"/>
      <c r="AFE185" s="1"/>
      <c r="AFF185" s="1"/>
      <c r="AFG185" s="1"/>
      <c r="AFH185" s="1"/>
      <c r="AFI185" s="1"/>
      <c r="AFJ185" s="1"/>
      <c r="AFK185" s="1"/>
      <c r="AFL185" s="1"/>
      <c r="AFM185" s="1"/>
      <c r="AFN185" s="1"/>
      <c r="AFO185" s="1"/>
      <c r="AFP185" s="1"/>
      <c r="AFQ185" s="1"/>
      <c r="AFR185" s="1"/>
      <c r="AFS185" s="1"/>
      <c r="AFT185" s="1"/>
      <c r="AFU185" s="1"/>
      <c r="AFV185" s="1"/>
      <c r="AFW185" s="1"/>
      <c r="AFX185" s="1"/>
      <c r="AFY185" s="1"/>
      <c r="AFZ185" s="1"/>
      <c r="AGA185" s="1"/>
      <c r="AGB185" s="1"/>
      <c r="AGC185" s="1"/>
      <c r="AGD185" s="1"/>
      <c r="AGE185" s="1"/>
      <c r="AGF185" s="1"/>
      <c r="AGG185" s="1"/>
      <c r="AGH185" s="1"/>
      <c r="AGI185" s="1"/>
      <c r="AGJ185" s="1"/>
      <c r="AGK185" s="1"/>
      <c r="AGL185" s="1"/>
      <c r="AGM185" s="1"/>
      <c r="AGN185" s="1"/>
      <c r="AGO185" s="1"/>
      <c r="AGP185" s="1"/>
      <c r="AGQ185" s="1"/>
      <c r="AGR185" s="1"/>
      <c r="AGS185" s="1"/>
      <c r="AGT185" s="1"/>
      <c r="AGU185" s="1"/>
      <c r="AGV185" s="1"/>
      <c r="AGW185" s="1"/>
      <c r="AGX185" s="1"/>
      <c r="AGY185" s="1"/>
      <c r="AGZ185" s="1"/>
      <c r="AHA185" s="1"/>
      <c r="AHB185" s="1"/>
      <c r="AHC185" s="1"/>
      <c r="AHD185" s="1"/>
      <c r="AHE185" s="1"/>
      <c r="AHF185" s="1"/>
      <c r="AHG185" s="1"/>
      <c r="AHH185" s="1"/>
      <c r="AHI185" s="1"/>
      <c r="AHJ185" s="1"/>
      <c r="AHK185" s="1"/>
      <c r="AHL185" s="1"/>
      <c r="AHM185" s="1"/>
      <c r="AHN185" s="1"/>
      <c r="AHO185" s="1"/>
      <c r="AHP185" s="1"/>
      <c r="AHQ185" s="1"/>
      <c r="AHR185" s="1"/>
      <c r="AHS185" s="1"/>
      <c r="AHT185" s="1"/>
      <c r="AHU185" s="1"/>
      <c r="AHV185" s="1"/>
      <c r="AHW185" s="1"/>
      <c r="AHX185" s="1"/>
      <c r="AHY185" s="1"/>
      <c r="AHZ185" s="1"/>
      <c r="AIA185" s="1"/>
      <c r="AIB185" s="1"/>
      <c r="AIC185" s="1"/>
      <c r="AID185" s="1"/>
      <c r="AIE185" s="1"/>
      <c r="AIF185" s="1"/>
      <c r="AIG185" s="1"/>
      <c r="AIH185" s="1"/>
      <c r="AII185" s="1"/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  <c r="AJH185" s="1"/>
      <c r="AJI185" s="1"/>
      <c r="AJJ185" s="1"/>
      <c r="AJK185" s="1"/>
      <c r="AJL185" s="1"/>
      <c r="AJM185" s="1"/>
      <c r="AJN185" s="1"/>
      <c r="AJO185" s="1"/>
      <c r="AJP185" s="1"/>
      <c r="AJQ185" s="1"/>
      <c r="AJR185" s="1"/>
      <c r="AJS185" s="1"/>
      <c r="AJT185" s="1"/>
      <c r="AJU185" s="1"/>
      <c r="AJV185" s="1"/>
      <c r="AJW185" s="1"/>
      <c r="AJX185" s="1"/>
      <c r="AJY185" s="1"/>
      <c r="AJZ185" s="1"/>
      <c r="AKA185" s="1"/>
      <c r="AKB185" s="1"/>
      <c r="AKC185" s="1"/>
      <c r="AKD185" s="1"/>
      <c r="AKE185" s="1"/>
      <c r="AKF185" s="1"/>
      <c r="AKG185" s="1"/>
      <c r="AKH185" s="1"/>
      <c r="AKI185" s="1"/>
      <c r="AKJ185" s="1"/>
      <c r="AKK185" s="1"/>
      <c r="AKL185" s="1"/>
      <c r="AKM185" s="1"/>
      <c r="AKN185" s="1"/>
      <c r="AKO185" s="1"/>
      <c r="AKP185" s="1"/>
      <c r="AKQ185" s="1"/>
      <c r="AKR185" s="1"/>
      <c r="AKS185" s="1"/>
      <c r="AKT185" s="1"/>
      <c r="AKU185" s="1"/>
      <c r="AKV185" s="1"/>
      <c r="AKW185" s="1"/>
      <c r="AKX185" s="1"/>
      <c r="AKY185" s="1"/>
      <c r="AKZ185" s="1"/>
      <c r="ALA185" s="1"/>
      <c r="ALB185" s="1"/>
      <c r="ALC185" s="1"/>
      <c r="ALD185" s="1"/>
      <c r="ALE185" s="1"/>
      <c r="ALF185" s="1"/>
      <c r="ALG185" s="1"/>
      <c r="ALH185" s="1"/>
      <c r="ALI185" s="1"/>
      <c r="ALJ185" s="1"/>
      <c r="ALK185" s="1"/>
      <c r="ALL185" s="1"/>
      <c r="ALM185" s="1"/>
      <c r="ALN185" s="1"/>
      <c r="ALO185" s="1"/>
      <c r="ALP185" s="1"/>
      <c r="ALQ185" s="1"/>
      <c r="ALR185" s="1"/>
      <c r="ALS185" s="1"/>
      <c r="ALT185" s="1"/>
      <c r="ALU185" s="1"/>
      <c r="ALV185" s="1"/>
      <c r="ALW185" s="1"/>
      <c r="ALX185" s="1"/>
      <c r="ALY185" s="1"/>
      <c r="ALZ185" s="1"/>
      <c r="AMA185" s="1"/>
      <c r="AMB185" s="1"/>
      <c r="AMC185" s="1"/>
      <c r="AMD185" s="1"/>
      <c r="AME185" s="1"/>
      <c r="AMF185" s="1"/>
      <c r="AMG185" s="1"/>
      <c r="AMH185" s="1"/>
      <c r="AMI185" s="1"/>
      <c r="AMJ185" s="1"/>
      <c r="AMK185" s="1"/>
    </row>
    <row r="186" spans="1:1025" s="8" customFormat="1" ht="22.5" customHeight="1">
      <c r="A186" s="44" t="s">
        <v>98</v>
      </c>
      <c r="B186" s="44" t="s">
        <v>99</v>
      </c>
      <c r="C186" s="11"/>
      <c r="D186" s="45"/>
      <c r="E186" s="45" t="s">
        <v>100</v>
      </c>
      <c r="F186" s="10"/>
      <c r="G186" s="10"/>
      <c r="H186" s="6"/>
      <c r="I186" s="6"/>
      <c r="J186" s="6"/>
      <c r="K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/>
      <c r="ZQ186" s="1"/>
      <c r="ZR186" s="1"/>
      <c r="ZS186" s="1"/>
      <c r="ZT186" s="1"/>
      <c r="ZU186" s="1"/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/>
      <c r="AGO186" s="1"/>
      <c r="AGP186" s="1"/>
      <c r="AGQ186" s="1"/>
      <c r="AGR186" s="1"/>
      <c r="AGS186" s="1"/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  <c r="AJH186" s="1"/>
      <c r="AJI186" s="1"/>
      <c r="AJJ186" s="1"/>
      <c r="AJK186" s="1"/>
      <c r="AJL186" s="1"/>
      <c r="AJM186" s="1"/>
      <c r="AJN186" s="1"/>
      <c r="AJO186" s="1"/>
      <c r="AJP186" s="1"/>
      <c r="AJQ186" s="1"/>
      <c r="AJR186" s="1"/>
      <c r="AJS186" s="1"/>
      <c r="AJT186" s="1"/>
      <c r="AJU186" s="1"/>
      <c r="AJV186" s="1"/>
      <c r="AJW186" s="1"/>
      <c r="AJX186" s="1"/>
      <c r="AJY186" s="1"/>
      <c r="AJZ186" s="1"/>
      <c r="AKA186" s="1"/>
      <c r="AKB186" s="1"/>
      <c r="AKC186" s="1"/>
      <c r="AKD186" s="1"/>
      <c r="AKE186" s="1"/>
      <c r="AKF186" s="1"/>
      <c r="AKG186" s="1"/>
      <c r="AKH186" s="1"/>
      <c r="AKI186" s="1"/>
      <c r="AKJ186" s="1"/>
      <c r="AKK186" s="1"/>
      <c r="AKL186" s="1"/>
      <c r="AKM186" s="1"/>
      <c r="AKN186" s="1"/>
      <c r="AKO186" s="1"/>
      <c r="AKP186" s="1"/>
      <c r="AKQ186" s="1"/>
      <c r="AKR186" s="1"/>
      <c r="AKS186" s="1"/>
      <c r="AKT186" s="1"/>
      <c r="AKU186" s="1"/>
      <c r="AKV186" s="1"/>
      <c r="AKW186" s="1"/>
      <c r="AKX186" s="1"/>
      <c r="AKY186" s="1"/>
      <c r="AKZ186" s="1"/>
      <c r="ALA186" s="1"/>
      <c r="ALB186" s="1"/>
      <c r="ALC186" s="1"/>
      <c r="ALD186" s="1"/>
      <c r="ALE186" s="1"/>
      <c r="ALF186" s="1"/>
      <c r="ALG186" s="1"/>
      <c r="ALH186" s="1"/>
      <c r="ALI186" s="1"/>
      <c r="ALJ186" s="1"/>
      <c r="ALK186" s="1"/>
      <c r="ALL186" s="1"/>
      <c r="ALM186" s="1"/>
      <c r="ALN186" s="1"/>
      <c r="ALO186" s="1"/>
      <c r="ALP186" s="1"/>
      <c r="ALQ186" s="1"/>
      <c r="ALR186" s="1"/>
      <c r="ALS186" s="1"/>
      <c r="ALT186" s="1"/>
      <c r="ALU186" s="1"/>
      <c r="ALV186" s="1"/>
      <c r="ALW186" s="1"/>
      <c r="ALX186" s="1"/>
      <c r="ALY186" s="1"/>
      <c r="ALZ186" s="1"/>
      <c r="AMA186" s="1"/>
      <c r="AMB186" s="1"/>
      <c r="AMC186" s="1"/>
      <c r="AMD186" s="1"/>
      <c r="AME186" s="1"/>
      <c r="AMF186" s="1"/>
      <c r="AMG186" s="1"/>
      <c r="AMH186" s="1"/>
      <c r="AMI186" s="1"/>
      <c r="AMJ186" s="1"/>
      <c r="AMK186" s="1"/>
    </row>
    <row r="187" spans="1:1025" s="8" customFormat="1" ht="22.5" customHeight="1">
      <c r="A187" s="44" t="s">
        <v>101</v>
      </c>
      <c r="B187" s="46" t="s">
        <v>102</v>
      </c>
      <c r="C187" s="11"/>
      <c r="D187" s="45"/>
      <c r="E187" s="45" t="s">
        <v>103</v>
      </c>
      <c r="F187" s="10"/>
      <c r="G187" s="10"/>
      <c r="H187" s="6"/>
      <c r="I187" s="6"/>
      <c r="J187" s="6"/>
      <c r="K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/>
      <c r="YT187" s="1"/>
      <c r="YU187" s="1"/>
      <c r="YV187" s="1"/>
      <c r="YW187" s="1"/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/>
      <c r="ZQ187" s="1"/>
      <c r="ZR187" s="1"/>
      <c r="ZS187" s="1"/>
      <c r="ZT187" s="1"/>
      <c r="ZU187" s="1"/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/>
      <c r="AFK187" s="1"/>
      <c r="AFL187" s="1"/>
      <c r="AFM187" s="1"/>
      <c r="AFN187" s="1"/>
      <c r="AFO187" s="1"/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/>
      <c r="AGO187" s="1"/>
      <c r="AGP187" s="1"/>
      <c r="AGQ187" s="1"/>
      <c r="AGR187" s="1"/>
      <c r="AGS187" s="1"/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  <c r="AJH187" s="1"/>
      <c r="AJI187" s="1"/>
      <c r="AJJ187" s="1"/>
      <c r="AJK187" s="1"/>
      <c r="AJL187" s="1"/>
      <c r="AJM187" s="1"/>
      <c r="AJN187" s="1"/>
      <c r="AJO187" s="1"/>
      <c r="AJP187" s="1"/>
      <c r="AJQ187" s="1"/>
      <c r="AJR187" s="1"/>
      <c r="AJS187" s="1"/>
      <c r="AJT187" s="1"/>
      <c r="AJU187" s="1"/>
      <c r="AJV187" s="1"/>
      <c r="AJW187" s="1"/>
      <c r="AJX187" s="1"/>
      <c r="AJY187" s="1"/>
      <c r="AJZ187" s="1"/>
      <c r="AKA187" s="1"/>
      <c r="AKB187" s="1"/>
      <c r="AKC187" s="1"/>
      <c r="AKD187" s="1"/>
      <c r="AKE187" s="1"/>
      <c r="AKF187" s="1"/>
      <c r="AKG187" s="1"/>
      <c r="AKH187" s="1"/>
      <c r="AKI187" s="1"/>
      <c r="AKJ187" s="1"/>
      <c r="AKK187" s="1"/>
      <c r="AKL187" s="1"/>
      <c r="AKM187" s="1"/>
      <c r="AKN187" s="1"/>
      <c r="AKO187" s="1"/>
      <c r="AKP187" s="1"/>
      <c r="AKQ187" s="1"/>
      <c r="AKR187" s="1"/>
      <c r="AKS187" s="1"/>
      <c r="AKT187" s="1"/>
      <c r="AKU187" s="1"/>
      <c r="AKV187" s="1"/>
      <c r="AKW187" s="1"/>
      <c r="AKX187" s="1"/>
      <c r="AKY187" s="1"/>
      <c r="AKZ187" s="1"/>
      <c r="ALA187" s="1"/>
      <c r="ALB187" s="1"/>
      <c r="ALC187" s="1"/>
      <c r="ALD187" s="1"/>
      <c r="ALE187" s="1"/>
      <c r="ALF187" s="1"/>
      <c r="ALG187" s="1"/>
      <c r="ALH187" s="1"/>
      <c r="ALI187" s="1"/>
      <c r="ALJ187" s="1"/>
      <c r="ALK187" s="1"/>
      <c r="ALL187" s="1"/>
      <c r="ALM187" s="1"/>
      <c r="ALN187" s="1"/>
      <c r="ALO187" s="1"/>
      <c r="ALP187" s="1"/>
      <c r="ALQ187" s="1"/>
      <c r="ALR187" s="1"/>
      <c r="ALS187" s="1"/>
      <c r="ALT187" s="1"/>
      <c r="ALU187" s="1"/>
      <c r="ALV187" s="1"/>
      <c r="ALW187" s="1"/>
      <c r="ALX187" s="1"/>
      <c r="ALY187" s="1"/>
      <c r="ALZ187" s="1"/>
      <c r="AMA187" s="1"/>
      <c r="AMB187" s="1"/>
      <c r="AMC187" s="1"/>
      <c r="AMD187" s="1"/>
      <c r="AME187" s="1"/>
      <c r="AMF187" s="1"/>
      <c r="AMG187" s="1"/>
      <c r="AMH187" s="1"/>
      <c r="AMI187" s="1"/>
      <c r="AMJ187" s="1"/>
      <c r="AMK187" s="1"/>
    </row>
    <row r="188" spans="1:1025" s="8" customFormat="1">
      <c r="A188" s="120"/>
      <c r="B188" s="120"/>
      <c r="C188" s="120"/>
      <c r="H188" s="6"/>
      <c r="I188" s="6"/>
      <c r="J188" s="6"/>
      <c r="K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/>
      <c r="YS188" s="1"/>
      <c r="YT188" s="1"/>
      <c r="YU188" s="1"/>
      <c r="YV188" s="1"/>
      <c r="YW188" s="1"/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/>
      <c r="ZQ188" s="1"/>
      <c r="ZR188" s="1"/>
      <c r="ZS188" s="1"/>
      <c r="ZT188" s="1"/>
      <c r="ZU188" s="1"/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/>
      <c r="AFK188" s="1"/>
      <c r="AFL188" s="1"/>
      <c r="AFM188" s="1"/>
      <c r="AFN188" s="1"/>
      <c r="AFO188" s="1"/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/>
      <c r="AGO188" s="1"/>
      <c r="AGP188" s="1"/>
      <c r="AGQ188" s="1"/>
      <c r="AGR188" s="1"/>
      <c r="AGS188" s="1"/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  <c r="AJH188" s="1"/>
      <c r="AJI188" s="1"/>
      <c r="AJJ188" s="1"/>
      <c r="AJK188" s="1"/>
      <c r="AJL188" s="1"/>
      <c r="AJM188" s="1"/>
      <c r="AJN188" s="1"/>
      <c r="AJO188" s="1"/>
      <c r="AJP188" s="1"/>
      <c r="AJQ188" s="1"/>
      <c r="AJR188" s="1"/>
      <c r="AJS188" s="1"/>
      <c r="AJT188" s="1"/>
      <c r="AJU188" s="1"/>
      <c r="AJV188" s="1"/>
      <c r="AJW188" s="1"/>
      <c r="AJX188" s="1"/>
      <c r="AJY188" s="1"/>
      <c r="AJZ188" s="1"/>
      <c r="AKA188" s="1"/>
      <c r="AKB188" s="1"/>
      <c r="AKC188" s="1"/>
      <c r="AKD188" s="1"/>
      <c r="AKE188" s="1"/>
      <c r="AKF188" s="1"/>
      <c r="AKG188" s="1"/>
      <c r="AKH188" s="1"/>
      <c r="AKI188" s="1"/>
      <c r="AKJ188" s="1"/>
      <c r="AKK188" s="1"/>
      <c r="AKL188" s="1"/>
      <c r="AKM188" s="1"/>
      <c r="AKN188" s="1"/>
      <c r="AKO188" s="1"/>
      <c r="AKP188" s="1"/>
      <c r="AKQ188" s="1"/>
      <c r="AKR188" s="1"/>
      <c r="AKS188" s="1"/>
      <c r="AKT188" s="1"/>
      <c r="AKU188" s="1"/>
      <c r="AKV188" s="1"/>
      <c r="AKW188" s="1"/>
      <c r="AKX188" s="1"/>
      <c r="AKY188" s="1"/>
      <c r="AKZ188" s="1"/>
      <c r="ALA188" s="1"/>
      <c r="ALB188" s="1"/>
      <c r="ALC188" s="1"/>
      <c r="ALD188" s="1"/>
      <c r="ALE188" s="1"/>
      <c r="ALF188" s="1"/>
      <c r="ALG188" s="1"/>
      <c r="ALH188" s="1"/>
      <c r="ALI188" s="1"/>
      <c r="ALJ188" s="1"/>
      <c r="ALK188" s="1"/>
      <c r="ALL188" s="1"/>
      <c r="ALM188" s="1"/>
      <c r="ALN188" s="1"/>
      <c r="ALO188" s="1"/>
      <c r="ALP188" s="1"/>
      <c r="ALQ188" s="1"/>
      <c r="ALR188" s="1"/>
      <c r="ALS188" s="1"/>
      <c r="ALT188" s="1"/>
      <c r="ALU188" s="1"/>
      <c r="ALV188" s="1"/>
      <c r="ALW188" s="1"/>
      <c r="ALX188" s="1"/>
      <c r="ALY188" s="1"/>
      <c r="ALZ188" s="1"/>
      <c r="AMA188" s="1"/>
      <c r="AMB188" s="1"/>
      <c r="AMC188" s="1"/>
      <c r="AMD188" s="1"/>
      <c r="AME188" s="1"/>
      <c r="AMF188" s="1"/>
      <c r="AMG188" s="1"/>
      <c r="AMH188" s="1"/>
      <c r="AMI188" s="1"/>
      <c r="AMJ188" s="1"/>
      <c r="AMK188" s="1"/>
    </row>
    <row r="189" spans="1:1025" s="8" customFormat="1" ht="15" customHeight="1">
      <c r="A189" s="114" t="s">
        <v>104</v>
      </c>
      <c r="B189" s="114"/>
      <c r="C189" s="114"/>
      <c r="D189" s="114"/>
      <c r="E189" s="114"/>
      <c r="F189" s="114"/>
      <c r="G189" s="114"/>
      <c r="H189" s="6"/>
      <c r="I189" s="6"/>
      <c r="J189" s="6"/>
      <c r="K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/>
      <c r="ZQ189" s="1"/>
      <c r="ZR189" s="1"/>
      <c r="ZS189" s="1"/>
      <c r="ZT189" s="1"/>
      <c r="ZU189" s="1"/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/>
      <c r="AFK189" s="1"/>
      <c r="AFL189" s="1"/>
      <c r="AFM189" s="1"/>
      <c r="AFN189" s="1"/>
      <c r="AFO189" s="1"/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/>
      <c r="AGO189" s="1"/>
      <c r="AGP189" s="1"/>
      <c r="AGQ189" s="1"/>
      <c r="AGR189" s="1"/>
      <c r="AGS189" s="1"/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  <c r="AJH189" s="1"/>
      <c r="AJI189" s="1"/>
      <c r="AJJ189" s="1"/>
      <c r="AJK189" s="1"/>
      <c r="AJL189" s="1"/>
      <c r="AJM189" s="1"/>
      <c r="AJN189" s="1"/>
      <c r="AJO189" s="1"/>
      <c r="AJP189" s="1"/>
      <c r="AJQ189" s="1"/>
      <c r="AJR189" s="1"/>
      <c r="AJS189" s="1"/>
      <c r="AJT189" s="1"/>
      <c r="AJU189" s="1"/>
      <c r="AJV189" s="1"/>
      <c r="AJW189" s="1"/>
      <c r="AJX189" s="1"/>
      <c r="AJY189" s="1"/>
      <c r="AJZ189" s="1"/>
      <c r="AKA189" s="1"/>
      <c r="AKB189" s="1"/>
      <c r="AKC189" s="1"/>
      <c r="AKD189" s="1"/>
      <c r="AKE189" s="1"/>
      <c r="AKF189" s="1"/>
      <c r="AKG189" s="1"/>
      <c r="AKH189" s="1"/>
      <c r="AKI189" s="1"/>
      <c r="AKJ189" s="1"/>
      <c r="AKK189" s="1"/>
      <c r="AKL189" s="1"/>
      <c r="AKM189" s="1"/>
      <c r="AKN189" s="1"/>
      <c r="AKO189" s="1"/>
      <c r="AKP189" s="1"/>
      <c r="AKQ189" s="1"/>
      <c r="AKR189" s="1"/>
      <c r="AKS189" s="1"/>
      <c r="AKT189" s="1"/>
      <c r="AKU189" s="1"/>
      <c r="AKV189" s="1"/>
      <c r="AKW189" s="1"/>
      <c r="AKX189" s="1"/>
      <c r="AKY189" s="1"/>
      <c r="AKZ189" s="1"/>
      <c r="ALA189" s="1"/>
      <c r="ALB189" s="1"/>
      <c r="ALC189" s="1"/>
      <c r="ALD189" s="1"/>
      <c r="ALE189" s="1"/>
      <c r="ALF189" s="1"/>
      <c r="ALG189" s="1"/>
      <c r="ALH189" s="1"/>
      <c r="ALI189" s="1"/>
      <c r="ALJ189" s="1"/>
      <c r="ALK189" s="1"/>
      <c r="ALL189" s="1"/>
      <c r="ALM189" s="1"/>
      <c r="ALN189" s="1"/>
      <c r="ALO189" s="1"/>
      <c r="ALP189" s="1"/>
      <c r="ALQ189" s="1"/>
      <c r="ALR189" s="1"/>
      <c r="ALS189" s="1"/>
      <c r="ALT189" s="1"/>
      <c r="ALU189" s="1"/>
      <c r="ALV189" s="1"/>
      <c r="ALW189" s="1"/>
      <c r="ALX189" s="1"/>
      <c r="ALY189" s="1"/>
      <c r="ALZ189" s="1"/>
      <c r="AMA189" s="1"/>
      <c r="AMB189" s="1"/>
      <c r="AMC189" s="1"/>
      <c r="AMD189" s="1"/>
      <c r="AME189" s="1"/>
      <c r="AMF189" s="1"/>
    </row>
    <row r="190" spans="1:1025" ht="15" customHeight="1">
      <c r="A190" s="114"/>
      <c r="B190" s="114"/>
      <c r="C190" s="114"/>
      <c r="D190" s="114"/>
      <c r="E190" s="114"/>
      <c r="F190" s="114"/>
      <c r="G190" s="114"/>
      <c r="H190" s="6"/>
      <c r="I190" s="6"/>
      <c r="J190" s="6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AMG190"/>
      <c r="AMH190"/>
      <c r="AMI190"/>
      <c r="AMJ190"/>
      <c r="AMK190"/>
    </row>
    <row r="191" spans="1:1025" ht="21.95" customHeight="1">
      <c r="A191" s="47" t="s">
        <v>105</v>
      </c>
      <c r="B191" s="28" t="s">
        <v>110</v>
      </c>
      <c r="E191" s="32" t="s">
        <v>297</v>
      </c>
      <c r="G191" s="42"/>
      <c r="H191" s="6"/>
      <c r="I191" s="6"/>
      <c r="J191" s="6"/>
      <c r="K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AMG191"/>
      <c r="AMH191"/>
      <c r="AMI191"/>
      <c r="AMJ191"/>
      <c r="AMK191"/>
    </row>
    <row r="192" spans="1:1025" ht="21.95" customHeight="1">
      <c r="A192" s="13" t="s">
        <v>106</v>
      </c>
      <c r="B192" s="10" t="s">
        <v>113</v>
      </c>
      <c r="E192" s="10" t="s">
        <v>114</v>
      </c>
      <c r="F192" s="96"/>
      <c r="G192" s="137"/>
      <c r="H192" s="6"/>
      <c r="I192" s="6"/>
      <c r="J192" s="6"/>
      <c r="K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AMG192"/>
      <c r="AMH192"/>
      <c r="AMI192"/>
      <c r="AMJ192"/>
      <c r="AMK192"/>
    </row>
    <row r="193" spans="1:1025" ht="21.95" customHeight="1">
      <c r="A193" s="13" t="s">
        <v>107</v>
      </c>
      <c r="B193" s="10" t="s">
        <v>111</v>
      </c>
      <c r="E193" s="10" t="s">
        <v>115</v>
      </c>
      <c r="G193" s="42"/>
      <c r="H193" s="6"/>
      <c r="I193" s="6"/>
      <c r="J193" s="6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AMG193"/>
      <c r="AMH193"/>
      <c r="AMI193"/>
      <c r="AMJ193"/>
      <c r="AMK193"/>
    </row>
    <row r="194" spans="1:1025" ht="21.95" customHeight="1">
      <c r="A194" s="13" t="s">
        <v>108</v>
      </c>
      <c r="B194" s="10" t="s">
        <v>112</v>
      </c>
      <c r="E194" s="10" t="s">
        <v>154</v>
      </c>
      <c r="G194" s="42"/>
      <c r="H194" s="6"/>
      <c r="I194" s="6"/>
      <c r="J194" s="6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AMG194"/>
      <c r="AMH194"/>
      <c r="AMI194"/>
      <c r="AMJ194"/>
      <c r="AMK194"/>
    </row>
    <row r="195" spans="1:1025" ht="21.95" customHeight="1">
      <c r="A195" s="10" t="s">
        <v>109</v>
      </c>
      <c r="B195" s="42"/>
      <c r="C195" s="42"/>
      <c r="G195" s="42"/>
      <c r="H195" s="6"/>
      <c r="I195" s="6"/>
      <c r="J195" s="6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AMG195"/>
      <c r="AMH195"/>
      <c r="AMI195"/>
      <c r="AMJ195"/>
      <c r="AMK195"/>
    </row>
    <row r="196" spans="1:1025" ht="21.95" customHeight="1"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AMG196"/>
      <c r="AMH196"/>
      <c r="AMI196"/>
      <c r="AMJ196"/>
      <c r="AMK196"/>
    </row>
    <row r="197" spans="1:1025" ht="21.95" customHeight="1">
      <c r="A197" s="114" t="s">
        <v>116</v>
      </c>
      <c r="B197" s="114"/>
      <c r="C197" s="114"/>
      <c r="D197" s="114"/>
      <c r="E197" s="114"/>
      <c r="F197" s="114"/>
      <c r="G197" s="11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AMG197"/>
      <c r="AMH197"/>
      <c r="AMI197"/>
      <c r="AMJ197"/>
      <c r="AMK197"/>
    </row>
    <row r="198" spans="1:1025" ht="21.95" customHeight="1">
      <c r="A198" s="114"/>
      <c r="B198" s="114"/>
      <c r="C198" s="114"/>
      <c r="D198" s="114"/>
      <c r="E198" s="114"/>
      <c r="F198" s="114"/>
      <c r="G198" s="114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AMG198"/>
      <c r="AMH198"/>
      <c r="AMI198"/>
      <c r="AMJ198"/>
      <c r="AMK198"/>
    </row>
    <row r="199" spans="1:1025" ht="21.95" customHeight="1">
      <c r="A199" s="8"/>
      <c r="B199" s="8"/>
      <c r="C199" s="8"/>
      <c r="D199" s="8"/>
      <c r="E199" s="8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AMG199"/>
      <c r="AMH199"/>
      <c r="AMI199"/>
      <c r="AMJ199"/>
      <c r="AMK199"/>
    </row>
    <row r="200" spans="1:1025" ht="21.95" customHeight="1">
      <c r="A200" s="144" t="s">
        <v>298</v>
      </c>
      <c r="B200" s="144"/>
      <c r="C200" s="144"/>
      <c r="D200" s="145" t="s">
        <v>299</v>
      </c>
      <c r="E200" s="145"/>
      <c r="F200" s="145"/>
      <c r="G200" s="14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AMG200"/>
      <c r="AMH200"/>
      <c r="AMI200"/>
      <c r="AMJ200"/>
      <c r="AMK200"/>
    </row>
    <row r="201" spans="1:1025" ht="21.95" customHeight="1">
      <c r="A201" s="138"/>
      <c r="B201" s="139"/>
      <c r="C201" s="140"/>
      <c r="D201" s="138"/>
      <c r="E201" s="139"/>
      <c r="F201" s="139"/>
      <c r="G201" s="140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AMG201"/>
      <c r="AMH201"/>
      <c r="AMI201"/>
      <c r="AMJ201"/>
      <c r="AMK201"/>
    </row>
    <row r="202" spans="1:1025" ht="21.95" customHeight="1">
      <c r="A202" s="141"/>
      <c r="B202" s="142"/>
      <c r="C202" s="143"/>
      <c r="D202" s="141"/>
      <c r="E202" s="142"/>
      <c r="F202" s="142"/>
      <c r="G202" s="143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AMG202"/>
      <c r="AMH202"/>
      <c r="AMI202"/>
      <c r="AMJ202"/>
      <c r="AMK202"/>
    </row>
    <row r="203" spans="1:1025" ht="21.95" customHeight="1">
      <c r="A203" s="8"/>
      <c r="B203" s="8"/>
      <c r="C203" s="8"/>
      <c r="D203" s="8"/>
      <c r="E203" s="8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AMG203"/>
      <c r="AMH203"/>
      <c r="AMI203"/>
      <c r="AMJ203"/>
      <c r="AMK203"/>
    </row>
    <row r="204" spans="1:1025" ht="33.75" customHeight="1">
      <c r="A204" s="135" t="s">
        <v>300</v>
      </c>
      <c r="B204" s="136"/>
      <c r="C204" s="133" t="s">
        <v>301</v>
      </c>
      <c r="D204" s="134"/>
      <c r="E204" s="134"/>
      <c r="F204" s="134"/>
      <c r="G204" s="134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AMG204"/>
      <c r="AMH204"/>
      <c r="AMI204"/>
      <c r="AMJ204"/>
      <c r="AMK204"/>
    </row>
    <row r="205" spans="1:1025" ht="16.5" customHeight="1">
      <c r="A205" s="8"/>
      <c r="B205" s="8"/>
      <c r="C205" s="8"/>
      <c r="D205" s="8"/>
      <c r="E205" s="8"/>
      <c r="F205" s="6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AMG205"/>
      <c r="AMH205"/>
      <c r="AMI205"/>
      <c r="AMJ205"/>
      <c r="AMK205"/>
    </row>
    <row r="206" spans="1:1025" s="85" customFormat="1" ht="37.5" customHeight="1">
      <c r="A206" s="95" t="s">
        <v>415</v>
      </c>
      <c r="B206" s="95"/>
      <c r="C206" s="95"/>
      <c r="D206" s="95"/>
      <c r="E206" s="95"/>
      <c r="F206" s="95"/>
      <c r="G206" s="9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  <c r="AKZ206" s="1"/>
      <c r="ALA206" s="1"/>
      <c r="ALB206" s="1"/>
      <c r="ALC206" s="1"/>
      <c r="ALD206" s="1"/>
      <c r="ALE206" s="1"/>
      <c r="ALF206" s="1"/>
      <c r="ALG206" s="1"/>
      <c r="ALH206" s="1"/>
      <c r="ALI206" s="1"/>
      <c r="ALJ206" s="1"/>
      <c r="ALK206" s="1"/>
      <c r="ALL206" s="1"/>
      <c r="ALM206" s="1"/>
      <c r="ALN206" s="1"/>
      <c r="ALO206" s="1"/>
      <c r="ALP206" s="1"/>
      <c r="ALQ206" s="1"/>
      <c r="ALR206" s="1"/>
      <c r="ALS206" s="1"/>
      <c r="ALT206" s="1"/>
      <c r="ALU206" s="1"/>
      <c r="ALV206" s="1"/>
      <c r="ALW206" s="1"/>
      <c r="ALX206" s="1"/>
      <c r="ALY206" s="1"/>
      <c r="ALZ206" s="1"/>
      <c r="AMA206" s="1"/>
      <c r="AMB206" s="1"/>
      <c r="AMC206" s="1"/>
      <c r="AMD206" s="1"/>
      <c r="AME206" s="1"/>
      <c r="AMF206" s="1"/>
    </row>
    <row r="207" spans="1:1025" ht="17.25" customHeight="1">
      <c r="A207" s="86"/>
      <c r="B207" s="86"/>
      <c r="C207" s="85"/>
      <c r="D207" s="9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AMG207"/>
      <c r="AMH207"/>
      <c r="AMI207"/>
      <c r="AMJ207"/>
      <c r="AMK207"/>
    </row>
    <row r="208" spans="1:1025" ht="15" customHeight="1">
      <c r="A208" s="15" t="s">
        <v>213</v>
      </c>
      <c r="B208" s="130"/>
      <c r="C208" s="131"/>
      <c r="D208" s="131"/>
      <c r="E208" s="131"/>
      <c r="F208" s="131"/>
      <c r="G208" s="13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AMG208"/>
      <c r="AMH208"/>
      <c r="AMI208"/>
      <c r="AMJ208"/>
      <c r="AMK208"/>
    </row>
    <row r="209" spans="1:1025" ht="29.25" customHeight="1">
      <c r="A209" s="105" t="s">
        <v>155</v>
      </c>
      <c r="B209" s="105"/>
      <c r="C209" s="132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AMG209"/>
      <c r="AMH209"/>
      <c r="AMI209"/>
      <c r="AMJ209"/>
      <c r="AMK209"/>
    </row>
    <row r="210" spans="1:1025" ht="28.5" customHeight="1">
      <c r="A210" s="18" t="s">
        <v>214</v>
      </c>
      <c r="B210" s="65" t="s">
        <v>191</v>
      </c>
      <c r="C210" s="107" t="s">
        <v>215</v>
      </c>
      <c r="D210" s="107"/>
      <c r="E210" s="107"/>
      <c r="F210" s="107"/>
      <c r="G210" s="10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AMG210"/>
      <c r="AMH210"/>
      <c r="AMI210"/>
      <c r="AMJ210"/>
      <c r="AMK210"/>
    </row>
    <row r="211" spans="1:1025" ht="21.4" customHeight="1">
      <c r="A211" s="66"/>
      <c r="B211" s="89"/>
      <c r="C211" s="67"/>
      <c r="D211" s="6"/>
      <c r="E211" s="6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AMG211"/>
      <c r="AMH211"/>
      <c r="AMI211"/>
      <c r="AMJ211"/>
      <c r="AMK211"/>
    </row>
    <row r="212" spans="1:1025" ht="29.25" customHeight="1">
      <c r="A212" s="115" t="s">
        <v>367</v>
      </c>
      <c r="B212" s="116"/>
      <c r="C212" s="116"/>
      <c r="D212" s="116"/>
      <c r="E212" s="116"/>
      <c r="F212" s="116"/>
      <c r="G212" s="11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AMG212"/>
      <c r="AMH212"/>
      <c r="AMI212"/>
      <c r="AMJ212"/>
      <c r="AMK212"/>
    </row>
    <row r="213" spans="1:1025" ht="27" customHeight="1">
      <c r="A213" s="18" t="s">
        <v>216</v>
      </c>
      <c r="B213" s="65" t="s">
        <v>191</v>
      </c>
      <c r="C213" s="107" t="s">
        <v>215</v>
      </c>
      <c r="D213" s="107"/>
      <c r="E213" s="107"/>
      <c r="F213" s="107"/>
      <c r="G213" s="10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1025" ht="24.75" customHeight="1">
      <c r="A214" s="69"/>
      <c r="B214" s="90"/>
      <c r="C214" s="69"/>
      <c r="D214" s="6"/>
      <c r="E214" s="7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1025" ht="23.25" customHeight="1">
      <c r="A215" s="106"/>
      <c r="B215" s="106"/>
      <c r="C215" s="106"/>
      <c r="D215" s="106"/>
      <c r="E215" s="106"/>
      <c r="F215" s="106"/>
      <c r="G215" s="10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1025" ht="25.5">
      <c r="A216" s="71" t="s">
        <v>212</v>
      </c>
      <c r="B216" s="72" t="s">
        <v>191</v>
      </c>
      <c r="C216" s="107" t="s">
        <v>215</v>
      </c>
      <c r="D216" s="107"/>
      <c r="E216" s="107"/>
      <c r="F216" s="107"/>
      <c r="G216" s="10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1025" ht="25.5" customHeight="1">
      <c r="A217" s="73"/>
      <c r="B217" s="91"/>
      <c r="C217" s="73"/>
      <c r="D217" s="6"/>
      <c r="E217" s="7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1025" ht="29.85" customHeight="1">
      <c r="A218" s="106"/>
      <c r="B218" s="106"/>
      <c r="C218" s="106"/>
      <c r="D218" s="106"/>
      <c r="E218" s="106"/>
      <c r="F218" s="106"/>
      <c r="G218" s="10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1025" s="8" customFormat="1" ht="31.5" customHeight="1">
      <c r="A219" s="121"/>
      <c r="B219" s="121"/>
      <c r="C219" s="108" t="s">
        <v>209</v>
      </c>
      <c r="D219" s="109"/>
      <c r="E219" s="109"/>
      <c r="F219" s="109"/>
      <c r="G219" s="109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  <c r="XL219" s="1"/>
      <c r="XM219" s="1"/>
      <c r="XN219" s="1"/>
      <c r="XO219" s="1"/>
      <c r="XP219" s="1"/>
      <c r="XQ219" s="1"/>
      <c r="XR219" s="1"/>
      <c r="XS219" s="1"/>
      <c r="XT219" s="1"/>
      <c r="XU219" s="1"/>
      <c r="XV219" s="1"/>
      <c r="XW219" s="1"/>
      <c r="XX219" s="1"/>
      <c r="XY219" s="1"/>
      <c r="XZ219" s="1"/>
      <c r="YA219" s="1"/>
      <c r="YB219" s="1"/>
      <c r="YC219" s="1"/>
      <c r="YD219" s="1"/>
      <c r="YE219" s="1"/>
      <c r="YF219" s="1"/>
      <c r="YG219" s="1"/>
      <c r="YH219" s="1"/>
      <c r="YI219" s="1"/>
      <c r="YJ219" s="1"/>
      <c r="YK219" s="1"/>
      <c r="YL219" s="1"/>
      <c r="YM219" s="1"/>
      <c r="YN219" s="1"/>
      <c r="YO219" s="1"/>
      <c r="YP219" s="1"/>
      <c r="YQ219" s="1"/>
      <c r="YR219" s="1"/>
      <c r="YS219" s="1"/>
      <c r="YT219" s="1"/>
      <c r="YU219" s="1"/>
      <c r="YV219" s="1"/>
      <c r="YW219" s="1"/>
      <c r="YX219" s="1"/>
      <c r="YY219" s="1"/>
      <c r="YZ219" s="1"/>
      <c r="ZA219" s="1"/>
      <c r="ZB219" s="1"/>
      <c r="ZC219" s="1"/>
      <c r="ZD219" s="1"/>
      <c r="ZE219" s="1"/>
      <c r="ZF219" s="1"/>
      <c r="ZG219" s="1"/>
      <c r="ZH219" s="1"/>
      <c r="ZI219" s="1"/>
      <c r="ZJ219" s="1"/>
      <c r="ZK219" s="1"/>
      <c r="ZL219" s="1"/>
      <c r="ZM219" s="1"/>
      <c r="ZN219" s="1"/>
      <c r="ZO219" s="1"/>
      <c r="ZP219" s="1"/>
      <c r="ZQ219" s="1"/>
      <c r="ZR219" s="1"/>
      <c r="ZS219" s="1"/>
      <c r="ZT219" s="1"/>
      <c r="ZU219" s="1"/>
      <c r="ZV219" s="1"/>
      <c r="ZW219" s="1"/>
      <c r="ZX219" s="1"/>
      <c r="ZY219" s="1"/>
      <c r="ZZ219" s="1"/>
      <c r="AAA219" s="1"/>
      <c r="AAB219" s="1"/>
      <c r="AAC219" s="1"/>
      <c r="AAD219" s="1"/>
      <c r="AAE219" s="1"/>
      <c r="AAF219" s="1"/>
      <c r="AAG219" s="1"/>
      <c r="AAH219" s="1"/>
      <c r="AAI219" s="1"/>
      <c r="AAJ219" s="1"/>
      <c r="AAK219" s="1"/>
      <c r="AAL219" s="1"/>
      <c r="AAM219" s="1"/>
      <c r="AAN219" s="1"/>
      <c r="AAO219" s="1"/>
      <c r="AAP219" s="1"/>
      <c r="AAQ219" s="1"/>
      <c r="AAR219" s="1"/>
      <c r="AAS219" s="1"/>
      <c r="AAT219" s="1"/>
      <c r="AAU219" s="1"/>
      <c r="AAV219" s="1"/>
      <c r="AAW219" s="1"/>
      <c r="AAX219" s="1"/>
      <c r="AAY219" s="1"/>
      <c r="AAZ219" s="1"/>
      <c r="ABA219" s="1"/>
      <c r="ABB219" s="1"/>
      <c r="ABC219" s="1"/>
      <c r="ABD219" s="1"/>
      <c r="ABE219" s="1"/>
      <c r="ABF219" s="1"/>
      <c r="ABG219" s="1"/>
      <c r="ABH219" s="1"/>
      <c r="ABI219" s="1"/>
      <c r="ABJ219" s="1"/>
      <c r="ABK219" s="1"/>
      <c r="ABL219" s="1"/>
      <c r="ABM219" s="1"/>
      <c r="ABN219" s="1"/>
      <c r="ABO219" s="1"/>
      <c r="ABP219" s="1"/>
      <c r="ABQ219" s="1"/>
      <c r="ABR219" s="1"/>
      <c r="ABS219" s="1"/>
      <c r="ABT219" s="1"/>
      <c r="ABU219" s="1"/>
      <c r="ABV219" s="1"/>
      <c r="ABW219" s="1"/>
      <c r="ABX219" s="1"/>
      <c r="ABY219" s="1"/>
      <c r="ABZ219" s="1"/>
      <c r="ACA219" s="1"/>
      <c r="ACB219" s="1"/>
      <c r="ACC219" s="1"/>
      <c r="ACD219" s="1"/>
      <c r="ACE219" s="1"/>
      <c r="ACF219" s="1"/>
      <c r="ACG219" s="1"/>
      <c r="ACH219" s="1"/>
      <c r="ACI219" s="1"/>
      <c r="ACJ219" s="1"/>
      <c r="ACK219" s="1"/>
      <c r="ACL219" s="1"/>
      <c r="ACM219" s="1"/>
      <c r="ACN219" s="1"/>
      <c r="ACO219" s="1"/>
      <c r="ACP219" s="1"/>
      <c r="ACQ219" s="1"/>
      <c r="ACR219" s="1"/>
      <c r="ACS219" s="1"/>
      <c r="ACT219" s="1"/>
      <c r="ACU219" s="1"/>
      <c r="ACV219" s="1"/>
      <c r="ACW219" s="1"/>
      <c r="ACX219" s="1"/>
      <c r="ACY219" s="1"/>
      <c r="ACZ219" s="1"/>
      <c r="ADA219" s="1"/>
      <c r="ADB219" s="1"/>
      <c r="ADC219" s="1"/>
      <c r="ADD219" s="1"/>
      <c r="ADE219" s="1"/>
      <c r="ADF219" s="1"/>
      <c r="ADG219" s="1"/>
      <c r="ADH219" s="1"/>
      <c r="ADI219" s="1"/>
      <c r="ADJ219" s="1"/>
      <c r="ADK219" s="1"/>
      <c r="ADL219" s="1"/>
      <c r="ADM219" s="1"/>
      <c r="ADN219" s="1"/>
      <c r="ADO219" s="1"/>
      <c r="ADP219" s="1"/>
      <c r="ADQ219" s="1"/>
      <c r="ADR219" s="1"/>
      <c r="ADS219" s="1"/>
      <c r="ADT219" s="1"/>
      <c r="ADU219" s="1"/>
      <c r="ADV219" s="1"/>
      <c r="ADW219" s="1"/>
      <c r="ADX219" s="1"/>
      <c r="ADY219" s="1"/>
      <c r="ADZ219" s="1"/>
      <c r="AEA219" s="1"/>
      <c r="AEB219" s="1"/>
      <c r="AEC219" s="1"/>
      <c r="AED219" s="1"/>
      <c r="AEE219" s="1"/>
      <c r="AEF219" s="1"/>
      <c r="AEG219" s="1"/>
      <c r="AEH219" s="1"/>
      <c r="AEI219" s="1"/>
      <c r="AEJ219" s="1"/>
      <c r="AEK219" s="1"/>
      <c r="AEL219" s="1"/>
      <c r="AEM219" s="1"/>
      <c r="AEN219" s="1"/>
      <c r="AEO219" s="1"/>
      <c r="AEP219" s="1"/>
      <c r="AEQ219" s="1"/>
      <c r="AER219" s="1"/>
      <c r="AES219" s="1"/>
      <c r="AET219" s="1"/>
      <c r="AEU219" s="1"/>
      <c r="AEV219" s="1"/>
      <c r="AEW219" s="1"/>
      <c r="AEX219" s="1"/>
      <c r="AEY219" s="1"/>
      <c r="AEZ219" s="1"/>
      <c r="AFA219" s="1"/>
      <c r="AFB219" s="1"/>
      <c r="AFC219" s="1"/>
      <c r="AFD219" s="1"/>
      <c r="AFE219" s="1"/>
      <c r="AFF219" s="1"/>
      <c r="AFG219" s="1"/>
      <c r="AFH219" s="1"/>
      <c r="AFI219" s="1"/>
      <c r="AFJ219" s="1"/>
      <c r="AFK219" s="1"/>
      <c r="AFL219" s="1"/>
      <c r="AFM219" s="1"/>
      <c r="AFN219" s="1"/>
      <c r="AFO219" s="1"/>
      <c r="AFP219" s="1"/>
      <c r="AFQ219" s="1"/>
      <c r="AFR219" s="1"/>
      <c r="AFS219" s="1"/>
      <c r="AFT219" s="1"/>
      <c r="AFU219" s="1"/>
      <c r="AFV219" s="1"/>
      <c r="AFW219" s="1"/>
      <c r="AFX219" s="1"/>
      <c r="AFY219" s="1"/>
      <c r="AFZ219" s="1"/>
      <c r="AGA219" s="1"/>
      <c r="AGB219" s="1"/>
      <c r="AGC219" s="1"/>
      <c r="AGD219" s="1"/>
      <c r="AGE219" s="1"/>
      <c r="AGF219" s="1"/>
      <c r="AGG219" s="1"/>
      <c r="AGH219" s="1"/>
      <c r="AGI219" s="1"/>
      <c r="AGJ219" s="1"/>
      <c r="AGK219" s="1"/>
      <c r="AGL219" s="1"/>
      <c r="AGM219" s="1"/>
      <c r="AGN219" s="1"/>
      <c r="AGO219" s="1"/>
      <c r="AGP219" s="1"/>
      <c r="AGQ219" s="1"/>
      <c r="AGR219" s="1"/>
      <c r="AGS219" s="1"/>
      <c r="AGT219" s="1"/>
      <c r="AGU219" s="1"/>
      <c r="AGV219" s="1"/>
      <c r="AGW219" s="1"/>
      <c r="AGX219" s="1"/>
      <c r="AGY219" s="1"/>
      <c r="AGZ219" s="1"/>
      <c r="AHA219" s="1"/>
      <c r="AHB219" s="1"/>
      <c r="AHC219" s="1"/>
      <c r="AHD219" s="1"/>
      <c r="AHE219" s="1"/>
      <c r="AHF219" s="1"/>
      <c r="AHG219" s="1"/>
      <c r="AHH219" s="1"/>
      <c r="AHI219" s="1"/>
      <c r="AHJ219" s="1"/>
      <c r="AHK219" s="1"/>
      <c r="AHL219" s="1"/>
      <c r="AHM219" s="1"/>
      <c r="AHN219" s="1"/>
      <c r="AHO219" s="1"/>
      <c r="AHP219" s="1"/>
      <c r="AHQ219" s="1"/>
      <c r="AHR219" s="1"/>
      <c r="AHS219" s="1"/>
      <c r="AHT219" s="1"/>
      <c r="AHU219" s="1"/>
      <c r="AHV219" s="1"/>
      <c r="AHW219" s="1"/>
      <c r="AHX219" s="1"/>
      <c r="AHY219" s="1"/>
      <c r="AHZ219" s="1"/>
      <c r="AIA219" s="1"/>
      <c r="AIB219" s="1"/>
      <c r="AIC219" s="1"/>
      <c r="AID219" s="1"/>
      <c r="AIE219" s="1"/>
      <c r="AIF219" s="1"/>
      <c r="AIG219" s="1"/>
      <c r="AIH219" s="1"/>
      <c r="AII219" s="1"/>
      <c r="AIJ219" s="1"/>
      <c r="AIK219" s="1"/>
      <c r="AIL219" s="1"/>
      <c r="AIM219" s="1"/>
      <c r="AIN219" s="1"/>
      <c r="AIO219" s="1"/>
      <c r="AIP219" s="1"/>
      <c r="AIQ219" s="1"/>
      <c r="AIR219" s="1"/>
      <c r="AIS219" s="1"/>
      <c r="AIT219" s="1"/>
      <c r="AIU219" s="1"/>
      <c r="AIV219" s="1"/>
      <c r="AIW219" s="1"/>
      <c r="AIX219" s="1"/>
      <c r="AIY219" s="1"/>
      <c r="AIZ219" s="1"/>
      <c r="AJA219" s="1"/>
      <c r="AJB219" s="1"/>
      <c r="AJC219" s="1"/>
      <c r="AJD219" s="1"/>
      <c r="AJE219" s="1"/>
      <c r="AJF219" s="1"/>
      <c r="AJG219" s="1"/>
      <c r="AJH219" s="1"/>
      <c r="AJI219" s="1"/>
      <c r="AJJ219" s="1"/>
      <c r="AJK219" s="1"/>
      <c r="AJL219" s="1"/>
      <c r="AJM219" s="1"/>
      <c r="AJN219" s="1"/>
      <c r="AJO219" s="1"/>
      <c r="AJP219" s="1"/>
      <c r="AJQ219" s="1"/>
      <c r="AJR219" s="1"/>
      <c r="AJS219" s="1"/>
      <c r="AJT219" s="1"/>
      <c r="AJU219" s="1"/>
      <c r="AJV219" s="1"/>
      <c r="AJW219" s="1"/>
      <c r="AJX219" s="1"/>
      <c r="AJY219" s="1"/>
      <c r="AJZ219" s="1"/>
      <c r="AKA219" s="1"/>
      <c r="AKB219" s="1"/>
      <c r="AKC219" s="1"/>
      <c r="AKD219" s="1"/>
      <c r="AKE219" s="1"/>
      <c r="AKF219" s="1"/>
      <c r="AKG219" s="1"/>
      <c r="AKH219" s="1"/>
      <c r="AKI219" s="1"/>
      <c r="AKJ219" s="1"/>
      <c r="AKK219" s="1"/>
      <c r="AKL219" s="1"/>
      <c r="AKM219" s="1"/>
      <c r="AKN219" s="1"/>
      <c r="AKO219" s="1"/>
      <c r="AKP219" s="1"/>
      <c r="AKQ219" s="1"/>
      <c r="AKR219" s="1"/>
      <c r="AKS219" s="1"/>
      <c r="AKT219" s="1"/>
      <c r="AKU219" s="1"/>
      <c r="AKV219" s="1"/>
      <c r="AKW219" s="1"/>
      <c r="AKX219" s="1"/>
      <c r="AKY219" s="1"/>
      <c r="AKZ219" s="1"/>
      <c r="ALA219" s="1"/>
      <c r="ALB219" s="1"/>
      <c r="ALC219" s="1"/>
      <c r="ALD219" s="1"/>
      <c r="ALE219" s="1"/>
      <c r="ALF219" s="1"/>
      <c r="ALG219" s="1"/>
      <c r="ALH219" s="1"/>
      <c r="ALI219" s="1"/>
      <c r="ALJ219" s="1"/>
      <c r="ALK219" s="1"/>
      <c r="ALL219" s="1"/>
      <c r="ALM219" s="1"/>
      <c r="ALN219" s="1"/>
      <c r="ALO219" s="1"/>
      <c r="ALP219" s="1"/>
      <c r="ALQ219" s="1"/>
      <c r="ALR219" s="1"/>
      <c r="ALS219" s="1"/>
      <c r="ALT219" s="1"/>
      <c r="ALU219" s="1"/>
      <c r="ALV219" s="1"/>
      <c r="ALW219" s="1"/>
      <c r="ALX219" s="1"/>
      <c r="ALY219" s="1"/>
      <c r="ALZ219" s="1"/>
      <c r="AMA219" s="1"/>
      <c r="AMB219" s="1"/>
      <c r="AMC219" s="1"/>
      <c r="AMD219" s="1"/>
      <c r="AME219" s="1"/>
      <c r="AMF219" s="1"/>
      <c r="AMG219" s="1"/>
      <c r="AMH219" s="1"/>
      <c r="AMI219" s="1"/>
      <c r="AMJ219" s="1"/>
      <c r="AMK219" s="1"/>
    </row>
    <row r="220" spans="1:1025" s="8" customFormat="1" ht="25.5" customHeight="1">
      <c r="A220" s="123"/>
      <c r="B220" s="123"/>
      <c r="C220" s="123"/>
      <c r="D220" s="123"/>
      <c r="E220" s="123"/>
      <c r="F220" s="123"/>
      <c r="G220" s="123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  <c r="XL220" s="1"/>
      <c r="XM220" s="1"/>
      <c r="XN220" s="1"/>
      <c r="XO220" s="1"/>
      <c r="XP220" s="1"/>
      <c r="XQ220" s="1"/>
      <c r="XR220" s="1"/>
      <c r="XS220" s="1"/>
      <c r="XT220" s="1"/>
      <c r="XU220" s="1"/>
      <c r="XV220" s="1"/>
      <c r="XW220" s="1"/>
      <c r="XX220" s="1"/>
      <c r="XY220" s="1"/>
      <c r="XZ220" s="1"/>
      <c r="YA220" s="1"/>
      <c r="YB220" s="1"/>
      <c r="YC220" s="1"/>
      <c r="YD220" s="1"/>
      <c r="YE220" s="1"/>
      <c r="YF220" s="1"/>
      <c r="YG220" s="1"/>
      <c r="YH220" s="1"/>
      <c r="YI220" s="1"/>
      <c r="YJ220" s="1"/>
      <c r="YK220" s="1"/>
      <c r="YL220" s="1"/>
      <c r="YM220" s="1"/>
      <c r="YN220" s="1"/>
      <c r="YO220" s="1"/>
      <c r="YP220" s="1"/>
      <c r="YQ220" s="1"/>
      <c r="YR220" s="1"/>
      <c r="YS220" s="1"/>
      <c r="YT220" s="1"/>
      <c r="YU220" s="1"/>
      <c r="YV220" s="1"/>
      <c r="YW220" s="1"/>
      <c r="YX220" s="1"/>
      <c r="YY220" s="1"/>
      <c r="YZ220" s="1"/>
      <c r="ZA220" s="1"/>
      <c r="ZB220" s="1"/>
      <c r="ZC220" s="1"/>
      <c r="ZD220" s="1"/>
      <c r="ZE220" s="1"/>
      <c r="ZF220" s="1"/>
      <c r="ZG220" s="1"/>
      <c r="ZH220" s="1"/>
      <c r="ZI220" s="1"/>
      <c r="ZJ220" s="1"/>
      <c r="ZK220" s="1"/>
      <c r="ZL220" s="1"/>
      <c r="ZM220" s="1"/>
      <c r="ZN220" s="1"/>
      <c r="ZO220" s="1"/>
      <c r="ZP220" s="1"/>
      <c r="ZQ220" s="1"/>
      <c r="ZR220" s="1"/>
      <c r="ZS220" s="1"/>
      <c r="ZT220" s="1"/>
      <c r="ZU220" s="1"/>
      <c r="ZV220" s="1"/>
      <c r="ZW220" s="1"/>
      <c r="ZX220" s="1"/>
      <c r="ZY220" s="1"/>
      <c r="ZZ220" s="1"/>
      <c r="AAA220" s="1"/>
      <c r="AAB220" s="1"/>
      <c r="AAC220" s="1"/>
      <c r="AAD220" s="1"/>
      <c r="AAE220" s="1"/>
      <c r="AAF220" s="1"/>
      <c r="AAG220" s="1"/>
      <c r="AAH220" s="1"/>
      <c r="AAI220" s="1"/>
      <c r="AAJ220" s="1"/>
      <c r="AAK220" s="1"/>
      <c r="AAL220" s="1"/>
      <c r="AAM220" s="1"/>
      <c r="AAN220" s="1"/>
      <c r="AAO220" s="1"/>
      <c r="AAP220" s="1"/>
      <c r="AAQ220" s="1"/>
      <c r="AAR220" s="1"/>
      <c r="AAS220" s="1"/>
      <c r="AAT220" s="1"/>
      <c r="AAU220" s="1"/>
      <c r="AAV220" s="1"/>
      <c r="AAW220" s="1"/>
      <c r="AAX220" s="1"/>
      <c r="AAY220" s="1"/>
      <c r="AAZ220" s="1"/>
      <c r="ABA220" s="1"/>
      <c r="ABB220" s="1"/>
      <c r="ABC220" s="1"/>
      <c r="ABD220" s="1"/>
      <c r="ABE220" s="1"/>
      <c r="ABF220" s="1"/>
      <c r="ABG220" s="1"/>
      <c r="ABH220" s="1"/>
      <c r="ABI220" s="1"/>
      <c r="ABJ220" s="1"/>
      <c r="ABK220" s="1"/>
      <c r="ABL220" s="1"/>
      <c r="ABM220" s="1"/>
      <c r="ABN220" s="1"/>
      <c r="ABO220" s="1"/>
      <c r="ABP220" s="1"/>
      <c r="ABQ220" s="1"/>
      <c r="ABR220" s="1"/>
      <c r="ABS220" s="1"/>
      <c r="ABT220" s="1"/>
      <c r="ABU220" s="1"/>
      <c r="ABV220" s="1"/>
      <c r="ABW220" s="1"/>
      <c r="ABX220" s="1"/>
      <c r="ABY220" s="1"/>
      <c r="ABZ220" s="1"/>
      <c r="ACA220" s="1"/>
      <c r="ACB220" s="1"/>
      <c r="ACC220" s="1"/>
      <c r="ACD220" s="1"/>
      <c r="ACE220" s="1"/>
      <c r="ACF220" s="1"/>
      <c r="ACG220" s="1"/>
      <c r="ACH220" s="1"/>
      <c r="ACI220" s="1"/>
      <c r="ACJ220" s="1"/>
      <c r="ACK220" s="1"/>
      <c r="ACL220" s="1"/>
      <c r="ACM220" s="1"/>
      <c r="ACN220" s="1"/>
      <c r="ACO220" s="1"/>
      <c r="ACP220" s="1"/>
      <c r="ACQ220" s="1"/>
      <c r="ACR220" s="1"/>
      <c r="ACS220" s="1"/>
      <c r="ACT220" s="1"/>
      <c r="ACU220" s="1"/>
      <c r="ACV220" s="1"/>
      <c r="ACW220" s="1"/>
      <c r="ACX220" s="1"/>
      <c r="ACY220" s="1"/>
      <c r="ACZ220" s="1"/>
      <c r="ADA220" s="1"/>
      <c r="ADB220" s="1"/>
      <c r="ADC220" s="1"/>
      <c r="ADD220" s="1"/>
      <c r="ADE220" s="1"/>
      <c r="ADF220" s="1"/>
      <c r="ADG220" s="1"/>
      <c r="ADH220" s="1"/>
      <c r="ADI220" s="1"/>
      <c r="ADJ220" s="1"/>
      <c r="ADK220" s="1"/>
      <c r="ADL220" s="1"/>
      <c r="ADM220" s="1"/>
      <c r="ADN220" s="1"/>
      <c r="ADO220" s="1"/>
      <c r="ADP220" s="1"/>
      <c r="ADQ220" s="1"/>
      <c r="ADR220" s="1"/>
      <c r="ADS220" s="1"/>
      <c r="ADT220" s="1"/>
      <c r="ADU220" s="1"/>
      <c r="ADV220" s="1"/>
      <c r="ADW220" s="1"/>
      <c r="ADX220" s="1"/>
      <c r="ADY220" s="1"/>
      <c r="ADZ220" s="1"/>
      <c r="AEA220" s="1"/>
      <c r="AEB220" s="1"/>
      <c r="AEC220" s="1"/>
      <c r="AED220" s="1"/>
      <c r="AEE220" s="1"/>
      <c r="AEF220" s="1"/>
      <c r="AEG220" s="1"/>
      <c r="AEH220" s="1"/>
      <c r="AEI220" s="1"/>
      <c r="AEJ220" s="1"/>
      <c r="AEK220" s="1"/>
      <c r="AEL220" s="1"/>
      <c r="AEM220" s="1"/>
      <c r="AEN220" s="1"/>
      <c r="AEO220" s="1"/>
      <c r="AEP220" s="1"/>
      <c r="AEQ220" s="1"/>
      <c r="AER220" s="1"/>
      <c r="AES220" s="1"/>
      <c r="AET220" s="1"/>
      <c r="AEU220" s="1"/>
      <c r="AEV220" s="1"/>
      <c r="AEW220" s="1"/>
      <c r="AEX220" s="1"/>
      <c r="AEY220" s="1"/>
      <c r="AEZ220" s="1"/>
      <c r="AFA220" s="1"/>
      <c r="AFB220" s="1"/>
      <c r="AFC220" s="1"/>
      <c r="AFD220" s="1"/>
      <c r="AFE220" s="1"/>
      <c r="AFF220" s="1"/>
      <c r="AFG220" s="1"/>
      <c r="AFH220" s="1"/>
      <c r="AFI220" s="1"/>
      <c r="AFJ220" s="1"/>
      <c r="AFK220" s="1"/>
      <c r="AFL220" s="1"/>
      <c r="AFM220" s="1"/>
      <c r="AFN220" s="1"/>
      <c r="AFO220" s="1"/>
      <c r="AFP220" s="1"/>
      <c r="AFQ220" s="1"/>
      <c r="AFR220" s="1"/>
      <c r="AFS220" s="1"/>
      <c r="AFT220" s="1"/>
      <c r="AFU220" s="1"/>
      <c r="AFV220" s="1"/>
      <c r="AFW220" s="1"/>
      <c r="AFX220" s="1"/>
      <c r="AFY220" s="1"/>
      <c r="AFZ220" s="1"/>
      <c r="AGA220" s="1"/>
      <c r="AGB220" s="1"/>
      <c r="AGC220" s="1"/>
      <c r="AGD220" s="1"/>
      <c r="AGE220" s="1"/>
      <c r="AGF220" s="1"/>
      <c r="AGG220" s="1"/>
      <c r="AGH220" s="1"/>
      <c r="AGI220" s="1"/>
      <c r="AGJ220" s="1"/>
      <c r="AGK220" s="1"/>
      <c r="AGL220" s="1"/>
      <c r="AGM220" s="1"/>
      <c r="AGN220" s="1"/>
      <c r="AGO220" s="1"/>
      <c r="AGP220" s="1"/>
      <c r="AGQ220" s="1"/>
      <c r="AGR220" s="1"/>
      <c r="AGS220" s="1"/>
      <c r="AGT220" s="1"/>
      <c r="AGU220" s="1"/>
      <c r="AGV220" s="1"/>
      <c r="AGW220" s="1"/>
      <c r="AGX220" s="1"/>
      <c r="AGY220" s="1"/>
      <c r="AGZ220" s="1"/>
      <c r="AHA220" s="1"/>
      <c r="AHB220" s="1"/>
      <c r="AHC220" s="1"/>
      <c r="AHD220" s="1"/>
      <c r="AHE220" s="1"/>
      <c r="AHF220" s="1"/>
      <c r="AHG220" s="1"/>
      <c r="AHH220" s="1"/>
      <c r="AHI220" s="1"/>
      <c r="AHJ220" s="1"/>
      <c r="AHK220" s="1"/>
      <c r="AHL220" s="1"/>
      <c r="AHM220" s="1"/>
      <c r="AHN220" s="1"/>
      <c r="AHO220" s="1"/>
      <c r="AHP220" s="1"/>
      <c r="AHQ220" s="1"/>
      <c r="AHR220" s="1"/>
      <c r="AHS220" s="1"/>
      <c r="AHT220" s="1"/>
      <c r="AHU220" s="1"/>
      <c r="AHV220" s="1"/>
      <c r="AHW220" s="1"/>
      <c r="AHX220" s="1"/>
      <c r="AHY220" s="1"/>
      <c r="AHZ220" s="1"/>
      <c r="AIA220" s="1"/>
      <c r="AIB220" s="1"/>
      <c r="AIC220" s="1"/>
      <c r="AID220" s="1"/>
      <c r="AIE220" s="1"/>
      <c r="AIF220" s="1"/>
      <c r="AIG220" s="1"/>
      <c r="AIH220" s="1"/>
      <c r="AII220" s="1"/>
      <c r="AIJ220" s="1"/>
      <c r="AIK220" s="1"/>
      <c r="AIL220" s="1"/>
      <c r="AIM220" s="1"/>
      <c r="AIN220" s="1"/>
      <c r="AIO220" s="1"/>
      <c r="AIP220" s="1"/>
      <c r="AIQ220" s="1"/>
      <c r="AIR220" s="1"/>
      <c r="AIS220" s="1"/>
      <c r="AIT220" s="1"/>
      <c r="AIU220" s="1"/>
      <c r="AIV220" s="1"/>
      <c r="AIW220" s="1"/>
      <c r="AIX220" s="1"/>
      <c r="AIY220" s="1"/>
      <c r="AIZ220" s="1"/>
      <c r="AJA220" s="1"/>
      <c r="AJB220" s="1"/>
      <c r="AJC220" s="1"/>
      <c r="AJD220" s="1"/>
      <c r="AJE220" s="1"/>
      <c r="AJF220" s="1"/>
      <c r="AJG220" s="1"/>
      <c r="AJH220" s="1"/>
      <c r="AJI220" s="1"/>
      <c r="AJJ220" s="1"/>
      <c r="AJK220" s="1"/>
      <c r="AJL220" s="1"/>
      <c r="AJM220" s="1"/>
      <c r="AJN220" s="1"/>
      <c r="AJO220" s="1"/>
      <c r="AJP220" s="1"/>
      <c r="AJQ220" s="1"/>
      <c r="AJR220" s="1"/>
      <c r="AJS220" s="1"/>
      <c r="AJT220" s="1"/>
      <c r="AJU220" s="1"/>
      <c r="AJV220" s="1"/>
      <c r="AJW220" s="1"/>
      <c r="AJX220" s="1"/>
      <c r="AJY220" s="1"/>
      <c r="AJZ220" s="1"/>
      <c r="AKA220" s="1"/>
      <c r="AKB220" s="1"/>
      <c r="AKC220" s="1"/>
      <c r="AKD220" s="1"/>
      <c r="AKE220" s="1"/>
      <c r="AKF220" s="1"/>
      <c r="AKG220" s="1"/>
      <c r="AKH220" s="1"/>
      <c r="AKI220" s="1"/>
      <c r="AKJ220" s="1"/>
      <c r="AKK220" s="1"/>
      <c r="AKL220" s="1"/>
      <c r="AKM220" s="1"/>
      <c r="AKN220" s="1"/>
      <c r="AKO220" s="1"/>
      <c r="AKP220" s="1"/>
      <c r="AKQ220" s="1"/>
      <c r="AKR220" s="1"/>
      <c r="AKS220" s="1"/>
      <c r="AKT220" s="1"/>
      <c r="AKU220" s="1"/>
      <c r="AKV220" s="1"/>
      <c r="AKW220" s="1"/>
      <c r="AKX220" s="1"/>
      <c r="AKY220" s="1"/>
      <c r="AKZ220" s="1"/>
      <c r="ALA220" s="1"/>
      <c r="ALB220" s="1"/>
      <c r="ALC220" s="1"/>
      <c r="ALD220" s="1"/>
      <c r="ALE220" s="1"/>
      <c r="ALF220" s="1"/>
      <c r="ALG220" s="1"/>
      <c r="ALH220" s="1"/>
      <c r="ALI220" s="1"/>
      <c r="ALJ220" s="1"/>
      <c r="ALK220" s="1"/>
      <c r="ALL220" s="1"/>
      <c r="ALM220" s="1"/>
      <c r="ALN220" s="1"/>
      <c r="ALO220" s="1"/>
      <c r="ALP220" s="1"/>
      <c r="ALQ220" s="1"/>
      <c r="ALR220" s="1"/>
      <c r="ALS220" s="1"/>
      <c r="ALT220" s="1"/>
      <c r="ALU220" s="1"/>
      <c r="ALV220" s="1"/>
      <c r="ALW220" s="1"/>
      <c r="ALX220" s="1"/>
      <c r="ALY220" s="1"/>
      <c r="ALZ220" s="1"/>
      <c r="AMA220" s="1"/>
      <c r="AMB220" s="1"/>
      <c r="AMC220" s="1"/>
      <c r="AMD220" s="1"/>
      <c r="AME220" s="1"/>
      <c r="AMF220" s="1"/>
      <c r="AMG220" s="1"/>
      <c r="AMH220" s="1"/>
      <c r="AMI220" s="1"/>
      <c r="AMJ220" s="1"/>
      <c r="AMK220" s="1"/>
    </row>
    <row r="221" spans="1:1025" s="8" customFormat="1" ht="27" customHeight="1">
      <c r="A221" s="105" t="s">
        <v>210</v>
      </c>
      <c r="B221" s="105"/>
      <c r="C221" s="105"/>
      <c r="D221" s="10"/>
      <c r="E221" s="10"/>
      <c r="F221" s="10"/>
      <c r="G221" s="10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  <c r="XL221" s="1"/>
      <c r="XM221" s="1"/>
      <c r="XN221" s="1"/>
      <c r="XO221" s="1"/>
      <c r="XP221" s="1"/>
      <c r="XQ221" s="1"/>
      <c r="XR221" s="1"/>
      <c r="XS221" s="1"/>
      <c r="XT221" s="1"/>
      <c r="XU221" s="1"/>
      <c r="XV221" s="1"/>
      <c r="XW221" s="1"/>
      <c r="XX221" s="1"/>
      <c r="XY221" s="1"/>
      <c r="XZ221" s="1"/>
      <c r="YA221" s="1"/>
      <c r="YB221" s="1"/>
      <c r="YC221" s="1"/>
      <c r="YD221" s="1"/>
      <c r="YE221" s="1"/>
      <c r="YF221" s="1"/>
      <c r="YG221" s="1"/>
      <c r="YH221" s="1"/>
      <c r="YI221" s="1"/>
      <c r="YJ221" s="1"/>
      <c r="YK221" s="1"/>
      <c r="YL221" s="1"/>
      <c r="YM221" s="1"/>
      <c r="YN221" s="1"/>
      <c r="YO221" s="1"/>
      <c r="YP221" s="1"/>
      <c r="YQ221" s="1"/>
      <c r="YR221" s="1"/>
      <c r="YS221" s="1"/>
      <c r="YT221" s="1"/>
      <c r="YU221" s="1"/>
      <c r="YV221" s="1"/>
      <c r="YW221" s="1"/>
      <c r="YX221" s="1"/>
      <c r="YY221" s="1"/>
      <c r="YZ221" s="1"/>
      <c r="ZA221" s="1"/>
      <c r="ZB221" s="1"/>
      <c r="ZC221" s="1"/>
      <c r="ZD221" s="1"/>
      <c r="ZE221" s="1"/>
      <c r="ZF221" s="1"/>
      <c r="ZG221" s="1"/>
      <c r="ZH221" s="1"/>
      <c r="ZI221" s="1"/>
      <c r="ZJ221" s="1"/>
      <c r="ZK221" s="1"/>
      <c r="ZL221" s="1"/>
      <c r="ZM221" s="1"/>
      <c r="ZN221" s="1"/>
      <c r="ZO221" s="1"/>
      <c r="ZP221" s="1"/>
      <c r="ZQ221" s="1"/>
      <c r="ZR221" s="1"/>
      <c r="ZS221" s="1"/>
      <c r="ZT221" s="1"/>
      <c r="ZU221" s="1"/>
      <c r="ZV221" s="1"/>
      <c r="ZW221" s="1"/>
      <c r="ZX221" s="1"/>
      <c r="ZY221" s="1"/>
      <c r="ZZ221" s="1"/>
      <c r="AAA221" s="1"/>
      <c r="AAB221" s="1"/>
      <c r="AAC221" s="1"/>
      <c r="AAD221" s="1"/>
      <c r="AAE221" s="1"/>
      <c r="AAF221" s="1"/>
      <c r="AAG221" s="1"/>
      <c r="AAH221" s="1"/>
      <c r="AAI221" s="1"/>
      <c r="AAJ221" s="1"/>
      <c r="AAK221" s="1"/>
      <c r="AAL221" s="1"/>
      <c r="AAM221" s="1"/>
      <c r="AAN221" s="1"/>
      <c r="AAO221" s="1"/>
      <c r="AAP221" s="1"/>
      <c r="AAQ221" s="1"/>
      <c r="AAR221" s="1"/>
      <c r="AAS221" s="1"/>
      <c r="AAT221" s="1"/>
      <c r="AAU221" s="1"/>
      <c r="AAV221" s="1"/>
      <c r="AAW221" s="1"/>
      <c r="AAX221" s="1"/>
      <c r="AAY221" s="1"/>
      <c r="AAZ221" s="1"/>
      <c r="ABA221" s="1"/>
      <c r="ABB221" s="1"/>
      <c r="ABC221" s="1"/>
      <c r="ABD221" s="1"/>
      <c r="ABE221" s="1"/>
      <c r="ABF221" s="1"/>
      <c r="ABG221" s="1"/>
      <c r="ABH221" s="1"/>
      <c r="ABI221" s="1"/>
      <c r="ABJ221" s="1"/>
      <c r="ABK221" s="1"/>
      <c r="ABL221" s="1"/>
      <c r="ABM221" s="1"/>
      <c r="ABN221" s="1"/>
      <c r="ABO221" s="1"/>
      <c r="ABP221" s="1"/>
      <c r="ABQ221" s="1"/>
      <c r="ABR221" s="1"/>
      <c r="ABS221" s="1"/>
      <c r="ABT221" s="1"/>
      <c r="ABU221" s="1"/>
      <c r="ABV221" s="1"/>
      <c r="ABW221" s="1"/>
      <c r="ABX221" s="1"/>
      <c r="ABY221" s="1"/>
      <c r="ABZ221" s="1"/>
      <c r="ACA221" s="1"/>
      <c r="ACB221" s="1"/>
      <c r="ACC221" s="1"/>
      <c r="ACD221" s="1"/>
      <c r="ACE221" s="1"/>
      <c r="ACF221" s="1"/>
      <c r="ACG221" s="1"/>
      <c r="ACH221" s="1"/>
      <c r="ACI221" s="1"/>
      <c r="ACJ221" s="1"/>
      <c r="ACK221" s="1"/>
      <c r="ACL221" s="1"/>
      <c r="ACM221" s="1"/>
      <c r="ACN221" s="1"/>
      <c r="ACO221" s="1"/>
      <c r="ACP221" s="1"/>
      <c r="ACQ221" s="1"/>
      <c r="ACR221" s="1"/>
      <c r="ACS221" s="1"/>
      <c r="ACT221" s="1"/>
      <c r="ACU221" s="1"/>
      <c r="ACV221" s="1"/>
      <c r="ACW221" s="1"/>
      <c r="ACX221" s="1"/>
      <c r="ACY221" s="1"/>
      <c r="ACZ221" s="1"/>
      <c r="ADA221" s="1"/>
      <c r="ADB221" s="1"/>
      <c r="ADC221" s="1"/>
      <c r="ADD221" s="1"/>
      <c r="ADE221" s="1"/>
      <c r="ADF221" s="1"/>
      <c r="ADG221" s="1"/>
      <c r="ADH221" s="1"/>
      <c r="ADI221" s="1"/>
      <c r="ADJ221" s="1"/>
      <c r="ADK221" s="1"/>
      <c r="ADL221" s="1"/>
      <c r="ADM221" s="1"/>
      <c r="ADN221" s="1"/>
      <c r="ADO221" s="1"/>
      <c r="ADP221" s="1"/>
      <c r="ADQ221" s="1"/>
      <c r="ADR221" s="1"/>
      <c r="ADS221" s="1"/>
      <c r="ADT221" s="1"/>
      <c r="ADU221" s="1"/>
      <c r="ADV221" s="1"/>
      <c r="ADW221" s="1"/>
      <c r="ADX221" s="1"/>
      <c r="ADY221" s="1"/>
      <c r="ADZ221" s="1"/>
      <c r="AEA221" s="1"/>
      <c r="AEB221" s="1"/>
      <c r="AEC221" s="1"/>
      <c r="AED221" s="1"/>
      <c r="AEE221" s="1"/>
      <c r="AEF221" s="1"/>
      <c r="AEG221" s="1"/>
      <c r="AEH221" s="1"/>
      <c r="AEI221" s="1"/>
      <c r="AEJ221" s="1"/>
      <c r="AEK221" s="1"/>
      <c r="AEL221" s="1"/>
      <c r="AEM221" s="1"/>
      <c r="AEN221" s="1"/>
      <c r="AEO221" s="1"/>
      <c r="AEP221" s="1"/>
      <c r="AEQ221" s="1"/>
      <c r="AER221" s="1"/>
      <c r="AES221" s="1"/>
      <c r="AET221" s="1"/>
      <c r="AEU221" s="1"/>
      <c r="AEV221" s="1"/>
      <c r="AEW221" s="1"/>
      <c r="AEX221" s="1"/>
      <c r="AEY221" s="1"/>
      <c r="AEZ221" s="1"/>
      <c r="AFA221" s="1"/>
      <c r="AFB221" s="1"/>
      <c r="AFC221" s="1"/>
      <c r="AFD221" s="1"/>
      <c r="AFE221" s="1"/>
      <c r="AFF221" s="1"/>
      <c r="AFG221" s="1"/>
      <c r="AFH221" s="1"/>
      <c r="AFI221" s="1"/>
      <c r="AFJ221" s="1"/>
      <c r="AFK221" s="1"/>
      <c r="AFL221" s="1"/>
      <c r="AFM221" s="1"/>
      <c r="AFN221" s="1"/>
      <c r="AFO221" s="1"/>
      <c r="AFP221" s="1"/>
      <c r="AFQ221" s="1"/>
      <c r="AFR221" s="1"/>
      <c r="AFS221" s="1"/>
      <c r="AFT221" s="1"/>
      <c r="AFU221" s="1"/>
      <c r="AFV221" s="1"/>
      <c r="AFW221" s="1"/>
      <c r="AFX221" s="1"/>
      <c r="AFY221" s="1"/>
      <c r="AFZ221" s="1"/>
      <c r="AGA221" s="1"/>
      <c r="AGB221" s="1"/>
      <c r="AGC221" s="1"/>
      <c r="AGD221" s="1"/>
      <c r="AGE221" s="1"/>
      <c r="AGF221" s="1"/>
      <c r="AGG221" s="1"/>
      <c r="AGH221" s="1"/>
      <c r="AGI221" s="1"/>
      <c r="AGJ221" s="1"/>
      <c r="AGK221" s="1"/>
      <c r="AGL221" s="1"/>
      <c r="AGM221" s="1"/>
      <c r="AGN221" s="1"/>
      <c r="AGO221" s="1"/>
      <c r="AGP221" s="1"/>
      <c r="AGQ221" s="1"/>
      <c r="AGR221" s="1"/>
      <c r="AGS221" s="1"/>
      <c r="AGT221" s="1"/>
      <c r="AGU221" s="1"/>
      <c r="AGV221" s="1"/>
      <c r="AGW221" s="1"/>
      <c r="AGX221" s="1"/>
      <c r="AGY221" s="1"/>
      <c r="AGZ221" s="1"/>
      <c r="AHA221" s="1"/>
      <c r="AHB221" s="1"/>
      <c r="AHC221" s="1"/>
      <c r="AHD221" s="1"/>
      <c r="AHE221" s="1"/>
      <c r="AHF221" s="1"/>
      <c r="AHG221" s="1"/>
      <c r="AHH221" s="1"/>
      <c r="AHI221" s="1"/>
      <c r="AHJ221" s="1"/>
      <c r="AHK221" s="1"/>
      <c r="AHL221" s="1"/>
      <c r="AHM221" s="1"/>
      <c r="AHN221" s="1"/>
      <c r="AHO221" s="1"/>
      <c r="AHP221" s="1"/>
      <c r="AHQ221" s="1"/>
      <c r="AHR221" s="1"/>
      <c r="AHS221" s="1"/>
      <c r="AHT221" s="1"/>
      <c r="AHU221" s="1"/>
      <c r="AHV221" s="1"/>
      <c r="AHW221" s="1"/>
      <c r="AHX221" s="1"/>
      <c r="AHY221" s="1"/>
      <c r="AHZ221" s="1"/>
      <c r="AIA221" s="1"/>
      <c r="AIB221" s="1"/>
      <c r="AIC221" s="1"/>
      <c r="AID221" s="1"/>
      <c r="AIE221" s="1"/>
      <c r="AIF221" s="1"/>
      <c r="AIG221" s="1"/>
      <c r="AIH221" s="1"/>
      <c r="AII221" s="1"/>
      <c r="AIJ221" s="1"/>
      <c r="AIK221" s="1"/>
      <c r="AIL221" s="1"/>
      <c r="AIM221" s="1"/>
      <c r="AIN221" s="1"/>
      <c r="AIO221" s="1"/>
      <c r="AIP221" s="1"/>
      <c r="AIQ221" s="1"/>
      <c r="AIR221" s="1"/>
      <c r="AIS221" s="1"/>
      <c r="AIT221" s="1"/>
      <c r="AIU221" s="1"/>
      <c r="AIV221" s="1"/>
      <c r="AIW221" s="1"/>
      <c r="AIX221" s="1"/>
      <c r="AIY221" s="1"/>
      <c r="AIZ221" s="1"/>
      <c r="AJA221" s="1"/>
      <c r="AJB221" s="1"/>
      <c r="AJC221" s="1"/>
      <c r="AJD221" s="1"/>
      <c r="AJE221" s="1"/>
      <c r="AJF221" s="1"/>
      <c r="AJG221" s="1"/>
      <c r="AJH221" s="1"/>
      <c r="AJI221" s="1"/>
      <c r="AJJ221" s="1"/>
      <c r="AJK221" s="1"/>
      <c r="AJL221" s="1"/>
      <c r="AJM221" s="1"/>
      <c r="AJN221" s="1"/>
      <c r="AJO221" s="1"/>
      <c r="AJP221" s="1"/>
      <c r="AJQ221" s="1"/>
      <c r="AJR221" s="1"/>
      <c r="AJS221" s="1"/>
      <c r="AJT221" s="1"/>
      <c r="AJU221" s="1"/>
      <c r="AJV221" s="1"/>
      <c r="AJW221" s="1"/>
      <c r="AJX221" s="1"/>
      <c r="AJY221" s="1"/>
      <c r="AJZ221" s="1"/>
      <c r="AKA221" s="1"/>
      <c r="AKB221" s="1"/>
      <c r="AKC221" s="1"/>
      <c r="AKD221" s="1"/>
      <c r="AKE221" s="1"/>
      <c r="AKF221" s="1"/>
      <c r="AKG221" s="1"/>
      <c r="AKH221" s="1"/>
      <c r="AKI221" s="1"/>
      <c r="AKJ221" s="1"/>
      <c r="AKK221" s="1"/>
      <c r="AKL221" s="1"/>
      <c r="AKM221" s="1"/>
      <c r="AKN221" s="1"/>
      <c r="AKO221" s="1"/>
      <c r="AKP221" s="1"/>
      <c r="AKQ221" s="1"/>
      <c r="AKR221" s="1"/>
      <c r="AKS221" s="1"/>
      <c r="AKT221" s="1"/>
      <c r="AKU221" s="1"/>
      <c r="AKV221" s="1"/>
      <c r="AKW221" s="1"/>
      <c r="AKX221" s="1"/>
      <c r="AKY221" s="1"/>
      <c r="AKZ221" s="1"/>
      <c r="ALA221" s="1"/>
      <c r="ALB221" s="1"/>
      <c r="ALC221" s="1"/>
      <c r="ALD221" s="1"/>
      <c r="ALE221" s="1"/>
      <c r="ALF221" s="1"/>
      <c r="ALG221" s="1"/>
      <c r="ALH221" s="1"/>
      <c r="ALI221" s="1"/>
      <c r="ALJ221" s="1"/>
      <c r="ALK221" s="1"/>
      <c r="ALL221" s="1"/>
      <c r="ALM221" s="1"/>
      <c r="ALN221" s="1"/>
      <c r="ALO221" s="1"/>
      <c r="ALP221" s="1"/>
      <c r="ALQ221" s="1"/>
      <c r="ALR221" s="1"/>
      <c r="ALS221" s="1"/>
      <c r="ALT221" s="1"/>
      <c r="ALU221" s="1"/>
      <c r="ALV221" s="1"/>
      <c r="ALW221" s="1"/>
      <c r="ALX221" s="1"/>
      <c r="ALY221" s="1"/>
      <c r="ALZ221" s="1"/>
      <c r="AMA221" s="1"/>
      <c r="AMB221" s="1"/>
      <c r="AMC221" s="1"/>
      <c r="AMD221" s="1"/>
      <c r="AME221" s="1"/>
      <c r="AMF221" s="1"/>
      <c r="AMG221" s="1"/>
      <c r="AMH221" s="1"/>
      <c r="AMI221" s="1"/>
      <c r="AMJ221" s="1"/>
      <c r="AMK221" s="1"/>
    </row>
    <row r="222" spans="1:1025" s="8" customFormat="1" ht="25.5">
      <c r="A222" s="18" t="s">
        <v>214</v>
      </c>
      <c r="B222" s="65" t="s">
        <v>191</v>
      </c>
      <c r="C222" s="107" t="s">
        <v>215</v>
      </c>
      <c r="D222" s="107"/>
      <c r="E222" s="107"/>
      <c r="F222" s="107"/>
      <c r="G222" s="10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  <c r="XL222" s="1"/>
      <c r="XM222" s="1"/>
      <c r="XN222" s="1"/>
      <c r="XO222" s="1"/>
      <c r="XP222" s="1"/>
      <c r="XQ222" s="1"/>
      <c r="XR222" s="1"/>
      <c r="XS222" s="1"/>
      <c r="XT222" s="1"/>
      <c r="XU222" s="1"/>
      <c r="XV222" s="1"/>
      <c r="XW222" s="1"/>
      <c r="XX222" s="1"/>
      <c r="XY222" s="1"/>
      <c r="XZ222" s="1"/>
      <c r="YA222" s="1"/>
      <c r="YB222" s="1"/>
      <c r="YC222" s="1"/>
      <c r="YD222" s="1"/>
      <c r="YE222" s="1"/>
      <c r="YF222" s="1"/>
      <c r="YG222" s="1"/>
      <c r="YH222" s="1"/>
      <c r="YI222" s="1"/>
      <c r="YJ222" s="1"/>
      <c r="YK222" s="1"/>
      <c r="YL222" s="1"/>
      <c r="YM222" s="1"/>
      <c r="YN222" s="1"/>
      <c r="YO222" s="1"/>
      <c r="YP222" s="1"/>
      <c r="YQ222" s="1"/>
      <c r="YR222" s="1"/>
      <c r="YS222" s="1"/>
      <c r="YT222" s="1"/>
      <c r="YU222" s="1"/>
      <c r="YV222" s="1"/>
      <c r="YW222" s="1"/>
      <c r="YX222" s="1"/>
      <c r="YY222" s="1"/>
      <c r="YZ222" s="1"/>
      <c r="ZA222" s="1"/>
      <c r="ZB222" s="1"/>
      <c r="ZC222" s="1"/>
      <c r="ZD222" s="1"/>
      <c r="ZE222" s="1"/>
      <c r="ZF222" s="1"/>
      <c r="ZG222" s="1"/>
      <c r="ZH222" s="1"/>
      <c r="ZI222" s="1"/>
      <c r="ZJ222" s="1"/>
      <c r="ZK222" s="1"/>
      <c r="ZL222" s="1"/>
      <c r="ZM222" s="1"/>
      <c r="ZN222" s="1"/>
      <c r="ZO222" s="1"/>
      <c r="ZP222" s="1"/>
      <c r="ZQ222" s="1"/>
      <c r="ZR222" s="1"/>
      <c r="ZS222" s="1"/>
      <c r="ZT222" s="1"/>
      <c r="ZU222" s="1"/>
      <c r="ZV222" s="1"/>
      <c r="ZW222" s="1"/>
      <c r="ZX222" s="1"/>
      <c r="ZY222" s="1"/>
      <c r="ZZ222" s="1"/>
      <c r="AAA222" s="1"/>
      <c r="AAB222" s="1"/>
      <c r="AAC222" s="1"/>
      <c r="AAD222" s="1"/>
      <c r="AAE222" s="1"/>
      <c r="AAF222" s="1"/>
      <c r="AAG222" s="1"/>
      <c r="AAH222" s="1"/>
      <c r="AAI222" s="1"/>
      <c r="AAJ222" s="1"/>
      <c r="AAK222" s="1"/>
      <c r="AAL222" s="1"/>
      <c r="AAM222" s="1"/>
      <c r="AAN222" s="1"/>
      <c r="AAO222" s="1"/>
      <c r="AAP222" s="1"/>
      <c r="AAQ222" s="1"/>
      <c r="AAR222" s="1"/>
      <c r="AAS222" s="1"/>
      <c r="AAT222" s="1"/>
      <c r="AAU222" s="1"/>
      <c r="AAV222" s="1"/>
      <c r="AAW222" s="1"/>
      <c r="AAX222" s="1"/>
      <c r="AAY222" s="1"/>
      <c r="AAZ222" s="1"/>
      <c r="ABA222" s="1"/>
      <c r="ABB222" s="1"/>
      <c r="ABC222" s="1"/>
      <c r="ABD222" s="1"/>
      <c r="ABE222" s="1"/>
      <c r="ABF222" s="1"/>
      <c r="ABG222" s="1"/>
      <c r="ABH222" s="1"/>
      <c r="ABI222" s="1"/>
      <c r="ABJ222" s="1"/>
      <c r="ABK222" s="1"/>
      <c r="ABL222" s="1"/>
      <c r="ABM222" s="1"/>
      <c r="ABN222" s="1"/>
      <c r="ABO222" s="1"/>
      <c r="ABP222" s="1"/>
      <c r="ABQ222" s="1"/>
      <c r="ABR222" s="1"/>
      <c r="ABS222" s="1"/>
      <c r="ABT222" s="1"/>
      <c r="ABU222" s="1"/>
      <c r="ABV222" s="1"/>
      <c r="ABW222" s="1"/>
      <c r="ABX222" s="1"/>
      <c r="ABY222" s="1"/>
      <c r="ABZ222" s="1"/>
      <c r="ACA222" s="1"/>
      <c r="ACB222" s="1"/>
      <c r="ACC222" s="1"/>
      <c r="ACD222" s="1"/>
      <c r="ACE222" s="1"/>
      <c r="ACF222" s="1"/>
      <c r="ACG222" s="1"/>
      <c r="ACH222" s="1"/>
      <c r="ACI222" s="1"/>
      <c r="ACJ222" s="1"/>
      <c r="ACK222" s="1"/>
      <c r="ACL222" s="1"/>
      <c r="ACM222" s="1"/>
      <c r="ACN222" s="1"/>
      <c r="ACO222" s="1"/>
      <c r="ACP222" s="1"/>
      <c r="ACQ222" s="1"/>
      <c r="ACR222" s="1"/>
      <c r="ACS222" s="1"/>
      <c r="ACT222" s="1"/>
      <c r="ACU222" s="1"/>
      <c r="ACV222" s="1"/>
      <c r="ACW222" s="1"/>
      <c r="ACX222" s="1"/>
      <c r="ACY222" s="1"/>
      <c r="ACZ222" s="1"/>
      <c r="ADA222" s="1"/>
      <c r="ADB222" s="1"/>
      <c r="ADC222" s="1"/>
      <c r="ADD222" s="1"/>
      <c r="ADE222" s="1"/>
      <c r="ADF222" s="1"/>
      <c r="ADG222" s="1"/>
      <c r="ADH222" s="1"/>
      <c r="ADI222" s="1"/>
      <c r="ADJ222" s="1"/>
      <c r="ADK222" s="1"/>
      <c r="ADL222" s="1"/>
      <c r="ADM222" s="1"/>
      <c r="ADN222" s="1"/>
      <c r="ADO222" s="1"/>
      <c r="ADP222" s="1"/>
      <c r="ADQ222" s="1"/>
      <c r="ADR222" s="1"/>
      <c r="ADS222" s="1"/>
      <c r="ADT222" s="1"/>
      <c r="ADU222" s="1"/>
      <c r="ADV222" s="1"/>
      <c r="ADW222" s="1"/>
      <c r="ADX222" s="1"/>
      <c r="ADY222" s="1"/>
      <c r="ADZ222" s="1"/>
      <c r="AEA222" s="1"/>
      <c r="AEB222" s="1"/>
      <c r="AEC222" s="1"/>
      <c r="AED222" s="1"/>
      <c r="AEE222" s="1"/>
      <c r="AEF222" s="1"/>
      <c r="AEG222" s="1"/>
      <c r="AEH222" s="1"/>
      <c r="AEI222" s="1"/>
      <c r="AEJ222" s="1"/>
      <c r="AEK222" s="1"/>
      <c r="AEL222" s="1"/>
      <c r="AEM222" s="1"/>
      <c r="AEN222" s="1"/>
      <c r="AEO222" s="1"/>
      <c r="AEP222" s="1"/>
      <c r="AEQ222" s="1"/>
      <c r="AER222" s="1"/>
      <c r="AES222" s="1"/>
      <c r="AET222" s="1"/>
      <c r="AEU222" s="1"/>
      <c r="AEV222" s="1"/>
      <c r="AEW222" s="1"/>
      <c r="AEX222" s="1"/>
      <c r="AEY222" s="1"/>
      <c r="AEZ222" s="1"/>
      <c r="AFA222" s="1"/>
      <c r="AFB222" s="1"/>
      <c r="AFC222" s="1"/>
      <c r="AFD222" s="1"/>
      <c r="AFE222" s="1"/>
      <c r="AFF222" s="1"/>
      <c r="AFG222" s="1"/>
      <c r="AFH222" s="1"/>
      <c r="AFI222" s="1"/>
      <c r="AFJ222" s="1"/>
      <c r="AFK222" s="1"/>
      <c r="AFL222" s="1"/>
      <c r="AFM222" s="1"/>
      <c r="AFN222" s="1"/>
      <c r="AFO222" s="1"/>
      <c r="AFP222" s="1"/>
      <c r="AFQ222" s="1"/>
      <c r="AFR222" s="1"/>
      <c r="AFS222" s="1"/>
      <c r="AFT222" s="1"/>
      <c r="AFU222" s="1"/>
      <c r="AFV222" s="1"/>
      <c r="AFW222" s="1"/>
      <c r="AFX222" s="1"/>
      <c r="AFY222" s="1"/>
      <c r="AFZ222" s="1"/>
      <c r="AGA222" s="1"/>
      <c r="AGB222" s="1"/>
      <c r="AGC222" s="1"/>
      <c r="AGD222" s="1"/>
      <c r="AGE222" s="1"/>
      <c r="AGF222" s="1"/>
      <c r="AGG222" s="1"/>
      <c r="AGH222" s="1"/>
      <c r="AGI222" s="1"/>
      <c r="AGJ222" s="1"/>
      <c r="AGK222" s="1"/>
      <c r="AGL222" s="1"/>
      <c r="AGM222" s="1"/>
      <c r="AGN222" s="1"/>
      <c r="AGO222" s="1"/>
      <c r="AGP222" s="1"/>
      <c r="AGQ222" s="1"/>
      <c r="AGR222" s="1"/>
      <c r="AGS222" s="1"/>
      <c r="AGT222" s="1"/>
      <c r="AGU222" s="1"/>
      <c r="AGV222" s="1"/>
      <c r="AGW222" s="1"/>
      <c r="AGX222" s="1"/>
      <c r="AGY222" s="1"/>
      <c r="AGZ222" s="1"/>
      <c r="AHA222" s="1"/>
      <c r="AHB222" s="1"/>
      <c r="AHC222" s="1"/>
      <c r="AHD222" s="1"/>
      <c r="AHE222" s="1"/>
      <c r="AHF222" s="1"/>
      <c r="AHG222" s="1"/>
      <c r="AHH222" s="1"/>
      <c r="AHI222" s="1"/>
      <c r="AHJ222" s="1"/>
      <c r="AHK222" s="1"/>
      <c r="AHL222" s="1"/>
      <c r="AHM222" s="1"/>
      <c r="AHN222" s="1"/>
      <c r="AHO222" s="1"/>
      <c r="AHP222" s="1"/>
      <c r="AHQ222" s="1"/>
      <c r="AHR222" s="1"/>
      <c r="AHS222" s="1"/>
      <c r="AHT222" s="1"/>
      <c r="AHU222" s="1"/>
      <c r="AHV222" s="1"/>
      <c r="AHW222" s="1"/>
      <c r="AHX222" s="1"/>
      <c r="AHY222" s="1"/>
      <c r="AHZ222" s="1"/>
      <c r="AIA222" s="1"/>
      <c r="AIB222" s="1"/>
      <c r="AIC222" s="1"/>
      <c r="AID222" s="1"/>
      <c r="AIE222" s="1"/>
      <c r="AIF222" s="1"/>
      <c r="AIG222" s="1"/>
      <c r="AIH222" s="1"/>
      <c r="AII222" s="1"/>
      <c r="AIJ222" s="1"/>
      <c r="AIK222" s="1"/>
      <c r="AIL222" s="1"/>
      <c r="AIM222" s="1"/>
      <c r="AIN222" s="1"/>
      <c r="AIO222" s="1"/>
      <c r="AIP222" s="1"/>
      <c r="AIQ222" s="1"/>
      <c r="AIR222" s="1"/>
      <c r="AIS222" s="1"/>
      <c r="AIT222" s="1"/>
      <c r="AIU222" s="1"/>
      <c r="AIV222" s="1"/>
      <c r="AIW222" s="1"/>
      <c r="AIX222" s="1"/>
      <c r="AIY222" s="1"/>
      <c r="AIZ222" s="1"/>
      <c r="AJA222" s="1"/>
      <c r="AJB222" s="1"/>
      <c r="AJC222" s="1"/>
      <c r="AJD222" s="1"/>
      <c r="AJE222" s="1"/>
      <c r="AJF222" s="1"/>
      <c r="AJG222" s="1"/>
      <c r="AJH222" s="1"/>
      <c r="AJI222" s="1"/>
      <c r="AJJ222" s="1"/>
      <c r="AJK222" s="1"/>
      <c r="AJL222" s="1"/>
      <c r="AJM222" s="1"/>
      <c r="AJN222" s="1"/>
      <c r="AJO222" s="1"/>
      <c r="AJP222" s="1"/>
      <c r="AJQ222" s="1"/>
      <c r="AJR222" s="1"/>
      <c r="AJS222" s="1"/>
      <c r="AJT222" s="1"/>
      <c r="AJU222" s="1"/>
      <c r="AJV222" s="1"/>
      <c r="AJW222" s="1"/>
      <c r="AJX222" s="1"/>
      <c r="AJY222" s="1"/>
      <c r="AJZ222" s="1"/>
      <c r="AKA222" s="1"/>
      <c r="AKB222" s="1"/>
      <c r="AKC222" s="1"/>
      <c r="AKD222" s="1"/>
      <c r="AKE222" s="1"/>
      <c r="AKF222" s="1"/>
      <c r="AKG222" s="1"/>
      <c r="AKH222" s="1"/>
      <c r="AKI222" s="1"/>
      <c r="AKJ222" s="1"/>
      <c r="AKK222" s="1"/>
      <c r="AKL222" s="1"/>
      <c r="AKM222" s="1"/>
      <c r="AKN222" s="1"/>
      <c r="AKO222" s="1"/>
      <c r="AKP222" s="1"/>
      <c r="AKQ222" s="1"/>
      <c r="AKR222" s="1"/>
      <c r="AKS222" s="1"/>
      <c r="AKT222" s="1"/>
      <c r="AKU222" s="1"/>
      <c r="AKV222" s="1"/>
      <c r="AKW222" s="1"/>
      <c r="AKX222" s="1"/>
      <c r="AKY222" s="1"/>
      <c r="AKZ222" s="1"/>
      <c r="ALA222" s="1"/>
      <c r="ALB222" s="1"/>
      <c r="ALC222" s="1"/>
      <c r="ALD222" s="1"/>
      <c r="ALE222" s="1"/>
      <c r="ALF222" s="1"/>
      <c r="ALG222" s="1"/>
      <c r="ALH222" s="1"/>
      <c r="ALI222" s="1"/>
      <c r="ALJ222" s="1"/>
      <c r="ALK222" s="1"/>
      <c r="ALL222" s="1"/>
      <c r="ALM222" s="1"/>
      <c r="ALN222" s="1"/>
      <c r="ALO222" s="1"/>
      <c r="ALP222" s="1"/>
      <c r="ALQ222" s="1"/>
      <c r="ALR222" s="1"/>
      <c r="ALS222" s="1"/>
      <c r="ALT222" s="1"/>
      <c r="ALU222" s="1"/>
      <c r="ALV222" s="1"/>
      <c r="ALW222" s="1"/>
      <c r="ALX222" s="1"/>
      <c r="ALY222" s="1"/>
      <c r="ALZ222" s="1"/>
      <c r="AMA222" s="1"/>
      <c r="AMB222" s="1"/>
      <c r="AMC222" s="1"/>
      <c r="AMD222" s="1"/>
      <c r="AME222" s="1"/>
      <c r="AMF222" s="1"/>
      <c r="AMG222" s="1"/>
      <c r="AMH222" s="1"/>
      <c r="AMI222" s="1"/>
      <c r="AMJ222" s="1"/>
      <c r="AMK222" s="1"/>
    </row>
    <row r="223" spans="1:1025" s="8" customFormat="1" ht="21" customHeight="1">
      <c r="A223" s="19"/>
      <c r="B223" s="88"/>
      <c r="C223" s="156"/>
      <c r="D223" s="156"/>
      <c r="E223" s="156"/>
      <c r="F223" s="156"/>
      <c r="G223" s="15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  <c r="XL223" s="1"/>
      <c r="XM223" s="1"/>
      <c r="XN223" s="1"/>
      <c r="XO223" s="1"/>
      <c r="XP223" s="1"/>
      <c r="XQ223" s="1"/>
      <c r="XR223" s="1"/>
      <c r="XS223" s="1"/>
      <c r="XT223" s="1"/>
      <c r="XU223" s="1"/>
      <c r="XV223" s="1"/>
      <c r="XW223" s="1"/>
      <c r="XX223" s="1"/>
      <c r="XY223" s="1"/>
      <c r="XZ223" s="1"/>
      <c r="YA223" s="1"/>
      <c r="YB223" s="1"/>
      <c r="YC223" s="1"/>
      <c r="YD223" s="1"/>
      <c r="YE223" s="1"/>
      <c r="YF223" s="1"/>
      <c r="YG223" s="1"/>
      <c r="YH223" s="1"/>
      <c r="YI223" s="1"/>
      <c r="YJ223" s="1"/>
      <c r="YK223" s="1"/>
      <c r="YL223" s="1"/>
      <c r="YM223" s="1"/>
      <c r="YN223" s="1"/>
      <c r="YO223" s="1"/>
      <c r="YP223" s="1"/>
      <c r="YQ223" s="1"/>
      <c r="YR223" s="1"/>
      <c r="YS223" s="1"/>
      <c r="YT223" s="1"/>
      <c r="YU223" s="1"/>
      <c r="YV223" s="1"/>
      <c r="YW223" s="1"/>
      <c r="YX223" s="1"/>
      <c r="YY223" s="1"/>
      <c r="YZ223" s="1"/>
      <c r="ZA223" s="1"/>
      <c r="ZB223" s="1"/>
      <c r="ZC223" s="1"/>
      <c r="ZD223" s="1"/>
      <c r="ZE223" s="1"/>
      <c r="ZF223" s="1"/>
      <c r="ZG223" s="1"/>
      <c r="ZH223" s="1"/>
      <c r="ZI223" s="1"/>
      <c r="ZJ223" s="1"/>
      <c r="ZK223" s="1"/>
      <c r="ZL223" s="1"/>
      <c r="ZM223" s="1"/>
      <c r="ZN223" s="1"/>
      <c r="ZO223" s="1"/>
      <c r="ZP223" s="1"/>
      <c r="ZQ223" s="1"/>
      <c r="ZR223" s="1"/>
      <c r="ZS223" s="1"/>
      <c r="ZT223" s="1"/>
      <c r="ZU223" s="1"/>
      <c r="ZV223" s="1"/>
      <c r="ZW223" s="1"/>
      <c r="ZX223" s="1"/>
      <c r="ZY223" s="1"/>
      <c r="ZZ223" s="1"/>
      <c r="AAA223" s="1"/>
      <c r="AAB223" s="1"/>
      <c r="AAC223" s="1"/>
      <c r="AAD223" s="1"/>
      <c r="AAE223" s="1"/>
      <c r="AAF223" s="1"/>
      <c r="AAG223" s="1"/>
      <c r="AAH223" s="1"/>
      <c r="AAI223" s="1"/>
      <c r="AAJ223" s="1"/>
      <c r="AAK223" s="1"/>
      <c r="AAL223" s="1"/>
      <c r="AAM223" s="1"/>
      <c r="AAN223" s="1"/>
      <c r="AAO223" s="1"/>
      <c r="AAP223" s="1"/>
      <c r="AAQ223" s="1"/>
      <c r="AAR223" s="1"/>
      <c r="AAS223" s="1"/>
      <c r="AAT223" s="1"/>
      <c r="AAU223" s="1"/>
      <c r="AAV223" s="1"/>
      <c r="AAW223" s="1"/>
      <c r="AAX223" s="1"/>
      <c r="AAY223" s="1"/>
      <c r="AAZ223" s="1"/>
      <c r="ABA223" s="1"/>
      <c r="ABB223" s="1"/>
      <c r="ABC223" s="1"/>
      <c r="ABD223" s="1"/>
      <c r="ABE223" s="1"/>
      <c r="ABF223" s="1"/>
      <c r="ABG223" s="1"/>
      <c r="ABH223" s="1"/>
      <c r="ABI223" s="1"/>
      <c r="ABJ223" s="1"/>
      <c r="ABK223" s="1"/>
      <c r="ABL223" s="1"/>
      <c r="ABM223" s="1"/>
      <c r="ABN223" s="1"/>
      <c r="ABO223" s="1"/>
      <c r="ABP223" s="1"/>
      <c r="ABQ223" s="1"/>
      <c r="ABR223" s="1"/>
      <c r="ABS223" s="1"/>
      <c r="ABT223" s="1"/>
      <c r="ABU223" s="1"/>
      <c r="ABV223" s="1"/>
      <c r="ABW223" s="1"/>
      <c r="ABX223" s="1"/>
      <c r="ABY223" s="1"/>
      <c r="ABZ223" s="1"/>
      <c r="ACA223" s="1"/>
      <c r="ACB223" s="1"/>
      <c r="ACC223" s="1"/>
      <c r="ACD223" s="1"/>
      <c r="ACE223" s="1"/>
      <c r="ACF223" s="1"/>
      <c r="ACG223" s="1"/>
      <c r="ACH223" s="1"/>
      <c r="ACI223" s="1"/>
      <c r="ACJ223" s="1"/>
      <c r="ACK223" s="1"/>
      <c r="ACL223" s="1"/>
      <c r="ACM223" s="1"/>
      <c r="ACN223" s="1"/>
      <c r="ACO223" s="1"/>
      <c r="ACP223" s="1"/>
      <c r="ACQ223" s="1"/>
      <c r="ACR223" s="1"/>
      <c r="ACS223" s="1"/>
      <c r="ACT223" s="1"/>
      <c r="ACU223" s="1"/>
      <c r="ACV223" s="1"/>
      <c r="ACW223" s="1"/>
      <c r="ACX223" s="1"/>
      <c r="ACY223" s="1"/>
      <c r="ACZ223" s="1"/>
      <c r="ADA223" s="1"/>
      <c r="ADB223" s="1"/>
      <c r="ADC223" s="1"/>
      <c r="ADD223" s="1"/>
      <c r="ADE223" s="1"/>
      <c r="ADF223" s="1"/>
      <c r="ADG223" s="1"/>
      <c r="ADH223" s="1"/>
      <c r="ADI223" s="1"/>
      <c r="ADJ223" s="1"/>
      <c r="ADK223" s="1"/>
      <c r="ADL223" s="1"/>
      <c r="ADM223" s="1"/>
      <c r="ADN223" s="1"/>
      <c r="ADO223" s="1"/>
      <c r="ADP223" s="1"/>
      <c r="ADQ223" s="1"/>
      <c r="ADR223" s="1"/>
      <c r="ADS223" s="1"/>
      <c r="ADT223" s="1"/>
      <c r="ADU223" s="1"/>
      <c r="ADV223" s="1"/>
      <c r="ADW223" s="1"/>
      <c r="ADX223" s="1"/>
      <c r="ADY223" s="1"/>
      <c r="ADZ223" s="1"/>
      <c r="AEA223" s="1"/>
      <c r="AEB223" s="1"/>
      <c r="AEC223" s="1"/>
      <c r="AED223" s="1"/>
      <c r="AEE223" s="1"/>
      <c r="AEF223" s="1"/>
      <c r="AEG223" s="1"/>
      <c r="AEH223" s="1"/>
      <c r="AEI223" s="1"/>
      <c r="AEJ223" s="1"/>
      <c r="AEK223" s="1"/>
      <c r="AEL223" s="1"/>
      <c r="AEM223" s="1"/>
      <c r="AEN223" s="1"/>
      <c r="AEO223" s="1"/>
      <c r="AEP223" s="1"/>
      <c r="AEQ223" s="1"/>
      <c r="AER223" s="1"/>
      <c r="AES223" s="1"/>
      <c r="AET223" s="1"/>
      <c r="AEU223" s="1"/>
      <c r="AEV223" s="1"/>
      <c r="AEW223" s="1"/>
      <c r="AEX223" s="1"/>
      <c r="AEY223" s="1"/>
      <c r="AEZ223" s="1"/>
      <c r="AFA223" s="1"/>
      <c r="AFB223" s="1"/>
      <c r="AFC223" s="1"/>
      <c r="AFD223" s="1"/>
      <c r="AFE223" s="1"/>
      <c r="AFF223" s="1"/>
      <c r="AFG223" s="1"/>
      <c r="AFH223" s="1"/>
      <c r="AFI223" s="1"/>
      <c r="AFJ223" s="1"/>
      <c r="AFK223" s="1"/>
      <c r="AFL223" s="1"/>
      <c r="AFM223" s="1"/>
      <c r="AFN223" s="1"/>
      <c r="AFO223" s="1"/>
      <c r="AFP223" s="1"/>
      <c r="AFQ223" s="1"/>
      <c r="AFR223" s="1"/>
      <c r="AFS223" s="1"/>
      <c r="AFT223" s="1"/>
      <c r="AFU223" s="1"/>
      <c r="AFV223" s="1"/>
      <c r="AFW223" s="1"/>
      <c r="AFX223" s="1"/>
      <c r="AFY223" s="1"/>
      <c r="AFZ223" s="1"/>
      <c r="AGA223" s="1"/>
      <c r="AGB223" s="1"/>
      <c r="AGC223" s="1"/>
      <c r="AGD223" s="1"/>
      <c r="AGE223" s="1"/>
      <c r="AGF223" s="1"/>
      <c r="AGG223" s="1"/>
      <c r="AGH223" s="1"/>
      <c r="AGI223" s="1"/>
      <c r="AGJ223" s="1"/>
      <c r="AGK223" s="1"/>
      <c r="AGL223" s="1"/>
      <c r="AGM223" s="1"/>
      <c r="AGN223" s="1"/>
      <c r="AGO223" s="1"/>
      <c r="AGP223" s="1"/>
      <c r="AGQ223" s="1"/>
      <c r="AGR223" s="1"/>
      <c r="AGS223" s="1"/>
      <c r="AGT223" s="1"/>
      <c r="AGU223" s="1"/>
      <c r="AGV223" s="1"/>
      <c r="AGW223" s="1"/>
      <c r="AGX223" s="1"/>
      <c r="AGY223" s="1"/>
      <c r="AGZ223" s="1"/>
      <c r="AHA223" s="1"/>
      <c r="AHB223" s="1"/>
      <c r="AHC223" s="1"/>
      <c r="AHD223" s="1"/>
      <c r="AHE223" s="1"/>
      <c r="AHF223" s="1"/>
      <c r="AHG223" s="1"/>
      <c r="AHH223" s="1"/>
      <c r="AHI223" s="1"/>
      <c r="AHJ223" s="1"/>
      <c r="AHK223" s="1"/>
      <c r="AHL223" s="1"/>
      <c r="AHM223" s="1"/>
      <c r="AHN223" s="1"/>
      <c r="AHO223" s="1"/>
      <c r="AHP223" s="1"/>
      <c r="AHQ223" s="1"/>
      <c r="AHR223" s="1"/>
      <c r="AHS223" s="1"/>
      <c r="AHT223" s="1"/>
      <c r="AHU223" s="1"/>
      <c r="AHV223" s="1"/>
      <c r="AHW223" s="1"/>
      <c r="AHX223" s="1"/>
      <c r="AHY223" s="1"/>
      <c r="AHZ223" s="1"/>
      <c r="AIA223" s="1"/>
      <c r="AIB223" s="1"/>
      <c r="AIC223" s="1"/>
      <c r="AID223" s="1"/>
      <c r="AIE223" s="1"/>
      <c r="AIF223" s="1"/>
      <c r="AIG223" s="1"/>
      <c r="AIH223" s="1"/>
      <c r="AII223" s="1"/>
      <c r="AIJ223" s="1"/>
      <c r="AIK223" s="1"/>
      <c r="AIL223" s="1"/>
      <c r="AIM223" s="1"/>
      <c r="AIN223" s="1"/>
      <c r="AIO223" s="1"/>
      <c r="AIP223" s="1"/>
      <c r="AIQ223" s="1"/>
      <c r="AIR223" s="1"/>
      <c r="AIS223" s="1"/>
      <c r="AIT223" s="1"/>
      <c r="AIU223" s="1"/>
      <c r="AIV223" s="1"/>
      <c r="AIW223" s="1"/>
      <c r="AIX223" s="1"/>
      <c r="AIY223" s="1"/>
      <c r="AIZ223" s="1"/>
      <c r="AJA223" s="1"/>
      <c r="AJB223" s="1"/>
      <c r="AJC223" s="1"/>
      <c r="AJD223" s="1"/>
      <c r="AJE223" s="1"/>
      <c r="AJF223" s="1"/>
      <c r="AJG223" s="1"/>
      <c r="AJH223" s="1"/>
      <c r="AJI223" s="1"/>
      <c r="AJJ223" s="1"/>
      <c r="AJK223" s="1"/>
      <c r="AJL223" s="1"/>
      <c r="AJM223" s="1"/>
      <c r="AJN223" s="1"/>
      <c r="AJO223" s="1"/>
      <c r="AJP223" s="1"/>
      <c r="AJQ223" s="1"/>
      <c r="AJR223" s="1"/>
      <c r="AJS223" s="1"/>
      <c r="AJT223" s="1"/>
      <c r="AJU223" s="1"/>
      <c r="AJV223" s="1"/>
      <c r="AJW223" s="1"/>
      <c r="AJX223" s="1"/>
      <c r="AJY223" s="1"/>
      <c r="AJZ223" s="1"/>
      <c r="AKA223" s="1"/>
      <c r="AKB223" s="1"/>
      <c r="AKC223" s="1"/>
      <c r="AKD223" s="1"/>
      <c r="AKE223" s="1"/>
      <c r="AKF223" s="1"/>
      <c r="AKG223" s="1"/>
      <c r="AKH223" s="1"/>
      <c r="AKI223" s="1"/>
      <c r="AKJ223" s="1"/>
      <c r="AKK223" s="1"/>
      <c r="AKL223" s="1"/>
      <c r="AKM223" s="1"/>
      <c r="AKN223" s="1"/>
      <c r="AKO223" s="1"/>
      <c r="AKP223" s="1"/>
      <c r="AKQ223" s="1"/>
      <c r="AKR223" s="1"/>
      <c r="AKS223" s="1"/>
      <c r="AKT223" s="1"/>
      <c r="AKU223" s="1"/>
      <c r="AKV223" s="1"/>
      <c r="AKW223" s="1"/>
      <c r="AKX223" s="1"/>
      <c r="AKY223" s="1"/>
      <c r="AKZ223" s="1"/>
      <c r="ALA223" s="1"/>
      <c r="ALB223" s="1"/>
      <c r="ALC223" s="1"/>
      <c r="ALD223" s="1"/>
      <c r="ALE223" s="1"/>
      <c r="ALF223" s="1"/>
      <c r="ALG223" s="1"/>
      <c r="ALH223" s="1"/>
      <c r="ALI223" s="1"/>
      <c r="ALJ223" s="1"/>
      <c r="ALK223" s="1"/>
      <c r="ALL223" s="1"/>
      <c r="ALM223" s="1"/>
      <c r="ALN223" s="1"/>
      <c r="ALO223" s="1"/>
      <c r="ALP223" s="1"/>
      <c r="ALQ223" s="1"/>
      <c r="ALR223" s="1"/>
      <c r="ALS223" s="1"/>
      <c r="ALT223" s="1"/>
      <c r="ALU223" s="1"/>
      <c r="ALV223" s="1"/>
      <c r="ALW223" s="1"/>
      <c r="ALX223" s="1"/>
      <c r="ALY223" s="1"/>
      <c r="ALZ223" s="1"/>
      <c r="AMA223" s="1"/>
      <c r="AMB223" s="1"/>
      <c r="AMC223" s="1"/>
      <c r="AMD223" s="1"/>
      <c r="AME223" s="1"/>
      <c r="AMF223" s="1"/>
      <c r="AMG223" s="1"/>
      <c r="AMH223" s="1"/>
      <c r="AMI223" s="1"/>
      <c r="AMJ223" s="1"/>
      <c r="AMK223" s="1"/>
    </row>
    <row r="224" spans="1:1025" s="8" customFormat="1" ht="27" customHeight="1">
      <c r="A224" s="115" t="s">
        <v>367</v>
      </c>
      <c r="B224" s="116"/>
      <c r="C224" s="116"/>
      <c r="D224" s="116"/>
      <c r="E224" s="116"/>
      <c r="F224" s="116"/>
      <c r="G224" s="11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  <c r="AMK224" s="1"/>
    </row>
    <row r="225" spans="1:1025" s="8" customFormat="1" ht="25.5">
      <c r="A225" s="18" t="s">
        <v>216</v>
      </c>
      <c r="B225" s="65" t="s">
        <v>191</v>
      </c>
      <c r="C225" s="107" t="s">
        <v>215</v>
      </c>
      <c r="D225" s="107"/>
      <c r="E225" s="107"/>
      <c r="F225" s="107"/>
      <c r="G225" s="10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  <c r="AFP225" s="1"/>
      <c r="AFQ225" s="1"/>
      <c r="AFR225" s="1"/>
      <c r="AFS225" s="1"/>
      <c r="AFT225" s="1"/>
      <c r="AFU225" s="1"/>
      <c r="AFV225" s="1"/>
      <c r="AFW225" s="1"/>
      <c r="AFX225" s="1"/>
      <c r="AFY225" s="1"/>
      <c r="AFZ225" s="1"/>
      <c r="AGA225" s="1"/>
      <c r="AGB225" s="1"/>
      <c r="AGC225" s="1"/>
      <c r="AGD225" s="1"/>
      <c r="AGE225" s="1"/>
      <c r="AGF225" s="1"/>
      <c r="AGG225" s="1"/>
      <c r="AGH225" s="1"/>
      <c r="AGI225" s="1"/>
      <c r="AGJ225" s="1"/>
      <c r="AGK225" s="1"/>
      <c r="AGL225" s="1"/>
      <c r="AGM225" s="1"/>
      <c r="AGN225" s="1"/>
      <c r="AGO225" s="1"/>
      <c r="AGP225" s="1"/>
      <c r="AGQ225" s="1"/>
      <c r="AGR225" s="1"/>
      <c r="AGS225" s="1"/>
      <c r="AGT225" s="1"/>
      <c r="AGU225" s="1"/>
      <c r="AGV225" s="1"/>
      <c r="AGW225" s="1"/>
      <c r="AGX225" s="1"/>
      <c r="AGY225" s="1"/>
      <c r="AGZ225" s="1"/>
      <c r="AHA225" s="1"/>
      <c r="AHB225" s="1"/>
      <c r="AHC225" s="1"/>
      <c r="AHD225" s="1"/>
      <c r="AHE225" s="1"/>
      <c r="AHF225" s="1"/>
      <c r="AHG225" s="1"/>
      <c r="AHH225" s="1"/>
      <c r="AHI225" s="1"/>
      <c r="AHJ225" s="1"/>
      <c r="AHK225" s="1"/>
      <c r="AHL225" s="1"/>
      <c r="AHM225" s="1"/>
      <c r="AHN225" s="1"/>
      <c r="AHO225" s="1"/>
      <c r="AHP225" s="1"/>
      <c r="AHQ225" s="1"/>
      <c r="AHR225" s="1"/>
      <c r="AHS225" s="1"/>
      <c r="AHT225" s="1"/>
      <c r="AHU225" s="1"/>
      <c r="AHV225" s="1"/>
      <c r="AHW225" s="1"/>
      <c r="AHX225" s="1"/>
      <c r="AHY225" s="1"/>
      <c r="AHZ225" s="1"/>
      <c r="AIA225" s="1"/>
      <c r="AIB225" s="1"/>
      <c r="AIC225" s="1"/>
      <c r="AID225" s="1"/>
      <c r="AIE225" s="1"/>
      <c r="AIF225" s="1"/>
      <c r="AIG225" s="1"/>
      <c r="AIH225" s="1"/>
      <c r="AII225" s="1"/>
      <c r="AIJ225" s="1"/>
      <c r="AIK225" s="1"/>
      <c r="AIL225" s="1"/>
      <c r="AIM225" s="1"/>
      <c r="AIN225" s="1"/>
      <c r="AIO225" s="1"/>
      <c r="AIP225" s="1"/>
      <c r="AIQ225" s="1"/>
      <c r="AIR225" s="1"/>
      <c r="AIS225" s="1"/>
      <c r="AIT225" s="1"/>
      <c r="AIU225" s="1"/>
      <c r="AIV225" s="1"/>
      <c r="AIW225" s="1"/>
      <c r="AIX225" s="1"/>
      <c r="AIY225" s="1"/>
      <c r="AIZ225" s="1"/>
      <c r="AJA225" s="1"/>
      <c r="AJB225" s="1"/>
      <c r="AJC225" s="1"/>
      <c r="AJD225" s="1"/>
      <c r="AJE225" s="1"/>
      <c r="AJF225" s="1"/>
      <c r="AJG225" s="1"/>
      <c r="AJH225" s="1"/>
      <c r="AJI225" s="1"/>
      <c r="AJJ225" s="1"/>
      <c r="AJK225" s="1"/>
      <c r="AJL225" s="1"/>
      <c r="AJM225" s="1"/>
      <c r="AJN225" s="1"/>
      <c r="AJO225" s="1"/>
      <c r="AJP225" s="1"/>
      <c r="AJQ225" s="1"/>
      <c r="AJR225" s="1"/>
      <c r="AJS225" s="1"/>
      <c r="AJT225" s="1"/>
      <c r="AJU225" s="1"/>
      <c r="AJV225" s="1"/>
      <c r="AJW225" s="1"/>
      <c r="AJX225" s="1"/>
      <c r="AJY225" s="1"/>
      <c r="AJZ225" s="1"/>
      <c r="AKA225" s="1"/>
      <c r="AKB225" s="1"/>
      <c r="AKC225" s="1"/>
      <c r="AKD225" s="1"/>
      <c r="AKE225" s="1"/>
      <c r="AKF225" s="1"/>
      <c r="AKG225" s="1"/>
      <c r="AKH225" s="1"/>
      <c r="AKI225" s="1"/>
      <c r="AKJ225" s="1"/>
      <c r="AKK225" s="1"/>
      <c r="AKL225" s="1"/>
      <c r="AKM225" s="1"/>
      <c r="AKN225" s="1"/>
      <c r="AKO225" s="1"/>
      <c r="AKP225" s="1"/>
      <c r="AKQ225" s="1"/>
      <c r="AKR225" s="1"/>
      <c r="AKS225" s="1"/>
      <c r="AKT225" s="1"/>
      <c r="AKU225" s="1"/>
      <c r="AKV225" s="1"/>
      <c r="AKW225" s="1"/>
      <c r="AKX225" s="1"/>
      <c r="AKY225" s="1"/>
      <c r="AKZ225" s="1"/>
      <c r="ALA225" s="1"/>
      <c r="ALB225" s="1"/>
      <c r="ALC225" s="1"/>
      <c r="ALD225" s="1"/>
      <c r="ALE225" s="1"/>
      <c r="ALF225" s="1"/>
      <c r="ALG225" s="1"/>
      <c r="ALH225" s="1"/>
      <c r="ALI225" s="1"/>
      <c r="ALJ225" s="1"/>
      <c r="ALK225" s="1"/>
      <c r="ALL225" s="1"/>
      <c r="ALM225" s="1"/>
      <c r="ALN225" s="1"/>
      <c r="ALO225" s="1"/>
      <c r="ALP225" s="1"/>
      <c r="ALQ225" s="1"/>
      <c r="ALR225" s="1"/>
      <c r="ALS225" s="1"/>
      <c r="ALT225" s="1"/>
      <c r="ALU225" s="1"/>
      <c r="ALV225" s="1"/>
      <c r="ALW225" s="1"/>
      <c r="ALX225" s="1"/>
      <c r="ALY225" s="1"/>
      <c r="ALZ225" s="1"/>
      <c r="AMA225" s="1"/>
      <c r="AMB225" s="1"/>
      <c r="AMC225" s="1"/>
      <c r="AMD225" s="1"/>
      <c r="AME225" s="1"/>
      <c r="AMF225" s="1"/>
      <c r="AMG225" s="1"/>
      <c r="AMH225" s="1"/>
      <c r="AMI225" s="1"/>
      <c r="AMJ225" s="1"/>
      <c r="AMK225" s="1"/>
    </row>
    <row r="226" spans="1:1025" s="8" customFormat="1" ht="25.5" customHeight="1">
      <c r="A226" s="20"/>
      <c r="B226" s="88"/>
      <c r="C226" s="20"/>
      <c r="D226" s="10"/>
      <c r="E226" s="64"/>
      <c r="F226" s="10"/>
      <c r="G226" s="10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  <c r="AFP226" s="1"/>
      <c r="AFQ226" s="1"/>
      <c r="AFR226" s="1"/>
      <c r="AFS226" s="1"/>
      <c r="AFT226" s="1"/>
      <c r="AFU226" s="1"/>
      <c r="AFV226" s="1"/>
      <c r="AFW226" s="1"/>
      <c r="AFX226" s="1"/>
      <c r="AFY226" s="1"/>
      <c r="AFZ226" s="1"/>
      <c r="AGA226" s="1"/>
      <c r="AGB226" s="1"/>
      <c r="AGC226" s="1"/>
      <c r="AGD226" s="1"/>
      <c r="AGE226" s="1"/>
      <c r="AGF226" s="1"/>
      <c r="AGG226" s="1"/>
      <c r="AGH226" s="1"/>
      <c r="AGI226" s="1"/>
      <c r="AGJ226" s="1"/>
      <c r="AGK226" s="1"/>
      <c r="AGL226" s="1"/>
      <c r="AGM226" s="1"/>
      <c r="AGN226" s="1"/>
      <c r="AGO226" s="1"/>
      <c r="AGP226" s="1"/>
      <c r="AGQ226" s="1"/>
      <c r="AGR226" s="1"/>
      <c r="AGS226" s="1"/>
      <c r="AGT226" s="1"/>
      <c r="AGU226" s="1"/>
      <c r="AGV226" s="1"/>
      <c r="AGW226" s="1"/>
      <c r="AGX226" s="1"/>
      <c r="AGY226" s="1"/>
      <c r="AGZ226" s="1"/>
      <c r="AHA226" s="1"/>
      <c r="AHB226" s="1"/>
      <c r="AHC226" s="1"/>
      <c r="AHD226" s="1"/>
      <c r="AHE226" s="1"/>
      <c r="AHF226" s="1"/>
      <c r="AHG226" s="1"/>
      <c r="AHH226" s="1"/>
      <c r="AHI226" s="1"/>
      <c r="AHJ226" s="1"/>
      <c r="AHK226" s="1"/>
      <c r="AHL226" s="1"/>
      <c r="AHM226" s="1"/>
      <c r="AHN226" s="1"/>
      <c r="AHO226" s="1"/>
      <c r="AHP226" s="1"/>
      <c r="AHQ226" s="1"/>
      <c r="AHR226" s="1"/>
      <c r="AHS226" s="1"/>
      <c r="AHT226" s="1"/>
      <c r="AHU226" s="1"/>
      <c r="AHV226" s="1"/>
      <c r="AHW226" s="1"/>
      <c r="AHX226" s="1"/>
      <c r="AHY226" s="1"/>
      <c r="AHZ226" s="1"/>
      <c r="AIA226" s="1"/>
      <c r="AIB226" s="1"/>
      <c r="AIC226" s="1"/>
      <c r="AID226" s="1"/>
      <c r="AIE226" s="1"/>
      <c r="AIF226" s="1"/>
      <c r="AIG226" s="1"/>
      <c r="AIH226" s="1"/>
      <c r="AII226" s="1"/>
      <c r="AIJ226" s="1"/>
      <c r="AIK226" s="1"/>
      <c r="AIL226" s="1"/>
      <c r="AIM226" s="1"/>
      <c r="AIN226" s="1"/>
      <c r="AIO226" s="1"/>
      <c r="AIP226" s="1"/>
      <c r="AIQ226" s="1"/>
      <c r="AIR226" s="1"/>
      <c r="AIS226" s="1"/>
      <c r="AIT226" s="1"/>
      <c r="AIU226" s="1"/>
      <c r="AIV226" s="1"/>
      <c r="AIW226" s="1"/>
      <c r="AIX226" s="1"/>
      <c r="AIY226" s="1"/>
      <c r="AIZ226" s="1"/>
      <c r="AJA226" s="1"/>
      <c r="AJB226" s="1"/>
      <c r="AJC226" s="1"/>
      <c r="AJD226" s="1"/>
      <c r="AJE226" s="1"/>
      <c r="AJF226" s="1"/>
      <c r="AJG226" s="1"/>
      <c r="AJH226" s="1"/>
      <c r="AJI226" s="1"/>
      <c r="AJJ226" s="1"/>
      <c r="AJK226" s="1"/>
      <c r="AJL226" s="1"/>
      <c r="AJM226" s="1"/>
      <c r="AJN226" s="1"/>
      <c r="AJO226" s="1"/>
      <c r="AJP226" s="1"/>
      <c r="AJQ226" s="1"/>
      <c r="AJR226" s="1"/>
      <c r="AJS226" s="1"/>
      <c r="AJT226" s="1"/>
      <c r="AJU226" s="1"/>
      <c r="AJV226" s="1"/>
      <c r="AJW226" s="1"/>
      <c r="AJX226" s="1"/>
      <c r="AJY226" s="1"/>
      <c r="AJZ226" s="1"/>
      <c r="AKA226" s="1"/>
      <c r="AKB226" s="1"/>
      <c r="AKC226" s="1"/>
      <c r="AKD226" s="1"/>
      <c r="AKE226" s="1"/>
      <c r="AKF226" s="1"/>
      <c r="AKG226" s="1"/>
      <c r="AKH226" s="1"/>
      <c r="AKI226" s="1"/>
      <c r="AKJ226" s="1"/>
      <c r="AKK226" s="1"/>
      <c r="AKL226" s="1"/>
      <c r="AKM226" s="1"/>
      <c r="AKN226" s="1"/>
      <c r="AKO226" s="1"/>
      <c r="AKP226" s="1"/>
      <c r="AKQ226" s="1"/>
      <c r="AKR226" s="1"/>
      <c r="AKS226" s="1"/>
      <c r="AKT226" s="1"/>
      <c r="AKU226" s="1"/>
      <c r="AKV226" s="1"/>
      <c r="AKW226" s="1"/>
      <c r="AKX226" s="1"/>
      <c r="AKY226" s="1"/>
      <c r="AKZ226" s="1"/>
      <c r="ALA226" s="1"/>
      <c r="ALB226" s="1"/>
      <c r="ALC226" s="1"/>
      <c r="ALD226" s="1"/>
      <c r="ALE226" s="1"/>
      <c r="ALF226" s="1"/>
      <c r="ALG226" s="1"/>
      <c r="ALH226" s="1"/>
      <c r="ALI226" s="1"/>
      <c r="ALJ226" s="1"/>
      <c r="ALK226" s="1"/>
      <c r="ALL226" s="1"/>
      <c r="ALM226" s="1"/>
      <c r="ALN226" s="1"/>
      <c r="ALO226" s="1"/>
      <c r="ALP226" s="1"/>
      <c r="ALQ226" s="1"/>
      <c r="ALR226" s="1"/>
      <c r="ALS226" s="1"/>
      <c r="ALT226" s="1"/>
      <c r="ALU226" s="1"/>
      <c r="ALV226" s="1"/>
      <c r="ALW226" s="1"/>
      <c r="ALX226" s="1"/>
      <c r="ALY226" s="1"/>
      <c r="ALZ226" s="1"/>
      <c r="AMA226" s="1"/>
      <c r="AMB226" s="1"/>
      <c r="AMC226" s="1"/>
      <c r="AMD226" s="1"/>
      <c r="AME226" s="1"/>
      <c r="AMF226" s="1"/>
      <c r="AMG226" s="1"/>
      <c r="AMH226" s="1"/>
      <c r="AMI226" s="1"/>
      <c r="AMJ226" s="1"/>
      <c r="AMK226" s="1"/>
    </row>
    <row r="227" spans="1:1025" s="8" customFormat="1" ht="21.75" customHeight="1">
      <c r="A227" s="106"/>
      <c r="B227" s="106"/>
      <c r="C227" s="106"/>
      <c r="D227" s="106"/>
      <c r="E227" s="106"/>
      <c r="F227" s="106"/>
      <c r="G227" s="10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  <c r="XL227" s="1"/>
      <c r="XM227" s="1"/>
      <c r="XN227" s="1"/>
      <c r="XO227" s="1"/>
      <c r="XP227" s="1"/>
      <c r="XQ227" s="1"/>
      <c r="XR227" s="1"/>
      <c r="XS227" s="1"/>
      <c r="XT227" s="1"/>
      <c r="XU227" s="1"/>
      <c r="XV227" s="1"/>
      <c r="XW227" s="1"/>
      <c r="XX227" s="1"/>
      <c r="XY227" s="1"/>
      <c r="XZ227" s="1"/>
      <c r="YA227" s="1"/>
      <c r="YB227" s="1"/>
      <c r="YC227" s="1"/>
      <c r="YD227" s="1"/>
      <c r="YE227" s="1"/>
      <c r="YF227" s="1"/>
      <c r="YG227" s="1"/>
      <c r="YH227" s="1"/>
      <c r="YI227" s="1"/>
      <c r="YJ227" s="1"/>
      <c r="YK227" s="1"/>
      <c r="YL227" s="1"/>
      <c r="YM227" s="1"/>
      <c r="YN227" s="1"/>
      <c r="YO227" s="1"/>
      <c r="YP227" s="1"/>
      <c r="YQ227" s="1"/>
      <c r="YR227" s="1"/>
      <c r="YS227" s="1"/>
      <c r="YT227" s="1"/>
      <c r="YU227" s="1"/>
      <c r="YV227" s="1"/>
      <c r="YW227" s="1"/>
      <c r="YX227" s="1"/>
      <c r="YY227" s="1"/>
      <c r="YZ227" s="1"/>
      <c r="ZA227" s="1"/>
      <c r="ZB227" s="1"/>
      <c r="ZC227" s="1"/>
      <c r="ZD227" s="1"/>
      <c r="ZE227" s="1"/>
      <c r="ZF227" s="1"/>
      <c r="ZG227" s="1"/>
      <c r="ZH227" s="1"/>
      <c r="ZI227" s="1"/>
      <c r="ZJ227" s="1"/>
      <c r="ZK227" s="1"/>
      <c r="ZL227" s="1"/>
      <c r="ZM227" s="1"/>
      <c r="ZN227" s="1"/>
      <c r="ZO227" s="1"/>
      <c r="ZP227" s="1"/>
      <c r="ZQ227" s="1"/>
      <c r="ZR227" s="1"/>
      <c r="ZS227" s="1"/>
      <c r="ZT227" s="1"/>
      <c r="ZU227" s="1"/>
      <c r="ZV227" s="1"/>
      <c r="ZW227" s="1"/>
      <c r="ZX227" s="1"/>
      <c r="ZY227" s="1"/>
      <c r="ZZ227" s="1"/>
      <c r="AAA227" s="1"/>
      <c r="AAB227" s="1"/>
      <c r="AAC227" s="1"/>
      <c r="AAD227" s="1"/>
      <c r="AAE227" s="1"/>
      <c r="AAF227" s="1"/>
      <c r="AAG227" s="1"/>
      <c r="AAH227" s="1"/>
      <c r="AAI227" s="1"/>
      <c r="AAJ227" s="1"/>
      <c r="AAK227" s="1"/>
      <c r="AAL227" s="1"/>
      <c r="AAM227" s="1"/>
      <c r="AAN227" s="1"/>
      <c r="AAO227" s="1"/>
      <c r="AAP227" s="1"/>
      <c r="AAQ227" s="1"/>
      <c r="AAR227" s="1"/>
      <c r="AAS227" s="1"/>
      <c r="AAT227" s="1"/>
      <c r="AAU227" s="1"/>
      <c r="AAV227" s="1"/>
      <c r="AAW227" s="1"/>
      <c r="AAX227" s="1"/>
      <c r="AAY227" s="1"/>
      <c r="AAZ227" s="1"/>
      <c r="ABA227" s="1"/>
      <c r="ABB227" s="1"/>
      <c r="ABC227" s="1"/>
      <c r="ABD227" s="1"/>
      <c r="ABE227" s="1"/>
      <c r="ABF227" s="1"/>
      <c r="ABG227" s="1"/>
      <c r="ABH227" s="1"/>
      <c r="ABI227" s="1"/>
      <c r="ABJ227" s="1"/>
      <c r="ABK227" s="1"/>
      <c r="ABL227" s="1"/>
      <c r="ABM227" s="1"/>
      <c r="ABN227" s="1"/>
      <c r="ABO227" s="1"/>
      <c r="ABP227" s="1"/>
      <c r="ABQ227" s="1"/>
      <c r="ABR227" s="1"/>
      <c r="ABS227" s="1"/>
      <c r="ABT227" s="1"/>
      <c r="ABU227" s="1"/>
      <c r="ABV227" s="1"/>
      <c r="ABW227" s="1"/>
      <c r="ABX227" s="1"/>
      <c r="ABY227" s="1"/>
      <c r="ABZ227" s="1"/>
      <c r="ACA227" s="1"/>
      <c r="ACB227" s="1"/>
      <c r="ACC227" s="1"/>
      <c r="ACD227" s="1"/>
      <c r="ACE227" s="1"/>
      <c r="ACF227" s="1"/>
      <c r="ACG227" s="1"/>
      <c r="ACH227" s="1"/>
      <c r="ACI227" s="1"/>
      <c r="ACJ227" s="1"/>
      <c r="ACK227" s="1"/>
      <c r="ACL227" s="1"/>
      <c r="ACM227" s="1"/>
      <c r="ACN227" s="1"/>
      <c r="ACO227" s="1"/>
      <c r="ACP227" s="1"/>
      <c r="ACQ227" s="1"/>
      <c r="ACR227" s="1"/>
      <c r="ACS227" s="1"/>
      <c r="ACT227" s="1"/>
      <c r="ACU227" s="1"/>
      <c r="ACV227" s="1"/>
      <c r="ACW227" s="1"/>
      <c r="ACX227" s="1"/>
      <c r="ACY227" s="1"/>
      <c r="ACZ227" s="1"/>
      <c r="ADA227" s="1"/>
      <c r="ADB227" s="1"/>
      <c r="ADC227" s="1"/>
      <c r="ADD227" s="1"/>
      <c r="ADE227" s="1"/>
      <c r="ADF227" s="1"/>
      <c r="ADG227" s="1"/>
      <c r="ADH227" s="1"/>
      <c r="ADI227" s="1"/>
      <c r="ADJ227" s="1"/>
      <c r="ADK227" s="1"/>
      <c r="ADL227" s="1"/>
      <c r="ADM227" s="1"/>
      <c r="ADN227" s="1"/>
      <c r="ADO227" s="1"/>
      <c r="ADP227" s="1"/>
      <c r="ADQ227" s="1"/>
      <c r="ADR227" s="1"/>
      <c r="ADS227" s="1"/>
      <c r="ADT227" s="1"/>
      <c r="ADU227" s="1"/>
      <c r="ADV227" s="1"/>
      <c r="ADW227" s="1"/>
      <c r="ADX227" s="1"/>
      <c r="ADY227" s="1"/>
      <c r="ADZ227" s="1"/>
      <c r="AEA227" s="1"/>
      <c r="AEB227" s="1"/>
      <c r="AEC227" s="1"/>
      <c r="AED227" s="1"/>
      <c r="AEE227" s="1"/>
      <c r="AEF227" s="1"/>
      <c r="AEG227" s="1"/>
      <c r="AEH227" s="1"/>
      <c r="AEI227" s="1"/>
      <c r="AEJ227" s="1"/>
      <c r="AEK227" s="1"/>
      <c r="AEL227" s="1"/>
      <c r="AEM227" s="1"/>
      <c r="AEN227" s="1"/>
      <c r="AEO227" s="1"/>
      <c r="AEP227" s="1"/>
      <c r="AEQ227" s="1"/>
      <c r="AER227" s="1"/>
      <c r="AES227" s="1"/>
      <c r="AET227" s="1"/>
      <c r="AEU227" s="1"/>
      <c r="AEV227" s="1"/>
      <c r="AEW227" s="1"/>
      <c r="AEX227" s="1"/>
      <c r="AEY227" s="1"/>
      <c r="AEZ227" s="1"/>
      <c r="AFA227" s="1"/>
      <c r="AFB227" s="1"/>
      <c r="AFC227" s="1"/>
      <c r="AFD227" s="1"/>
      <c r="AFE227" s="1"/>
      <c r="AFF227" s="1"/>
      <c r="AFG227" s="1"/>
      <c r="AFH227" s="1"/>
      <c r="AFI227" s="1"/>
      <c r="AFJ227" s="1"/>
      <c r="AFK227" s="1"/>
      <c r="AFL227" s="1"/>
      <c r="AFM227" s="1"/>
      <c r="AFN227" s="1"/>
      <c r="AFO227" s="1"/>
      <c r="AFP227" s="1"/>
      <c r="AFQ227" s="1"/>
      <c r="AFR227" s="1"/>
      <c r="AFS227" s="1"/>
      <c r="AFT227" s="1"/>
      <c r="AFU227" s="1"/>
      <c r="AFV227" s="1"/>
      <c r="AFW227" s="1"/>
      <c r="AFX227" s="1"/>
      <c r="AFY227" s="1"/>
      <c r="AFZ227" s="1"/>
      <c r="AGA227" s="1"/>
      <c r="AGB227" s="1"/>
      <c r="AGC227" s="1"/>
      <c r="AGD227" s="1"/>
      <c r="AGE227" s="1"/>
      <c r="AGF227" s="1"/>
      <c r="AGG227" s="1"/>
      <c r="AGH227" s="1"/>
      <c r="AGI227" s="1"/>
      <c r="AGJ227" s="1"/>
      <c r="AGK227" s="1"/>
      <c r="AGL227" s="1"/>
      <c r="AGM227" s="1"/>
      <c r="AGN227" s="1"/>
      <c r="AGO227" s="1"/>
      <c r="AGP227" s="1"/>
      <c r="AGQ227" s="1"/>
      <c r="AGR227" s="1"/>
      <c r="AGS227" s="1"/>
      <c r="AGT227" s="1"/>
      <c r="AGU227" s="1"/>
      <c r="AGV227" s="1"/>
      <c r="AGW227" s="1"/>
      <c r="AGX227" s="1"/>
      <c r="AGY227" s="1"/>
      <c r="AGZ227" s="1"/>
      <c r="AHA227" s="1"/>
      <c r="AHB227" s="1"/>
      <c r="AHC227" s="1"/>
      <c r="AHD227" s="1"/>
      <c r="AHE227" s="1"/>
      <c r="AHF227" s="1"/>
      <c r="AHG227" s="1"/>
      <c r="AHH227" s="1"/>
      <c r="AHI227" s="1"/>
      <c r="AHJ227" s="1"/>
      <c r="AHK227" s="1"/>
      <c r="AHL227" s="1"/>
      <c r="AHM227" s="1"/>
      <c r="AHN227" s="1"/>
      <c r="AHO227" s="1"/>
      <c r="AHP227" s="1"/>
      <c r="AHQ227" s="1"/>
      <c r="AHR227" s="1"/>
      <c r="AHS227" s="1"/>
      <c r="AHT227" s="1"/>
      <c r="AHU227" s="1"/>
      <c r="AHV227" s="1"/>
      <c r="AHW227" s="1"/>
      <c r="AHX227" s="1"/>
      <c r="AHY227" s="1"/>
      <c r="AHZ227" s="1"/>
      <c r="AIA227" s="1"/>
      <c r="AIB227" s="1"/>
      <c r="AIC227" s="1"/>
      <c r="AID227" s="1"/>
      <c r="AIE227" s="1"/>
      <c r="AIF227" s="1"/>
      <c r="AIG227" s="1"/>
      <c r="AIH227" s="1"/>
      <c r="AII227" s="1"/>
      <c r="AIJ227" s="1"/>
      <c r="AIK227" s="1"/>
      <c r="AIL227" s="1"/>
      <c r="AIM227" s="1"/>
      <c r="AIN227" s="1"/>
      <c r="AIO227" s="1"/>
      <c r="AIP227" s="1"/>
      <c r="AIQ227" s="1"/>
      <c r="AIR227" s="1"/>
      <c r="AIS227" s="1"/>
      <c r="AIT227" s="1"/>
      <c r="AIU227" s="1"/>
      <c r="AIV227" s="1"/>
      <c r="AIW227" s="1"/>
      <c r="AIX227" s="1"/>
      <c r="AIY227" s="1"/>
      <c r="AIZ227" s="1"/>
      <c r="AJA227" s="1"/>
      <c r="AJB227" s="1"/>
      <c r="AJC227" s="1"/>
      <c r="AJD227" s="1"/>
      <c r="AJE227" s="1"/>
      <c r="AJF227" s="1"/>
      <c r="AJG227" s="1"/>
      <c r="AJH227" s="1"/>
      <c r="AJI227" s="1"/>
      <c r="AJJ227" s="1"/>
      <c r="AJK227" s="1"/>
      <c r="AJL227" s="1"/>
      <c r="AJM227" s="1"/>
      <c r="AJN227" s="1"/>
      <c r="AJO227" s="1"/>
      <c r="AJP227" s="1"/>
      <c r="AJQ227" s="1"/>
      <c r="AJR227" s="1"/>
      <c r="AJS227" s="1"/>
      <c r="AJT227" s="1"/>
      <c r="AJU227" s="1"/>
      <c r="AJV227" s="1"/>
      <c r="AJW227" s="1"/>
      <c r="AJX227" s="1"/>
      <c r="AJY227" s="1"/>
      <c r="AJZ227" s="1"/>
      <c r="AKA227" s="1"/>
      <c r="AKB227" s="1"/>
      <c r="AKC227" s="1"/>
      <c r="AKD227" s="1"/>
      <c r="AKE227" s="1"/>
      <c r="AKF227" s="1"/>
      <c r="AKG227" s="1"/>
      <c r="AKH227" s="1"/>
      <c r="AKI227" s="1"/>
      <c r="AKJ227" s="1"/>
      <c r="AKK227" s="1"/>
      <c r="AKL227" s="1"/>
      <c r="AKM227" s="1"/>
      <c r="AKN227" s="1"/>
      <c r="AKO227" s="1"/>
      <c r="AKP227" s="1"/>
      <c r="AKQ227" s="1"/>
      <c r="AKR227" s="1"/>
      <c r="AKS227" s="1"/>
      <c r="AKT227" s="1"/>
      <c r="AKU227" s="1"/>
      <c r="AKV227" s="1"/>
      <c r="AKW227" s="1"/>
      <c r="AKX227" s="1"/>
      <c r="AKY227" s="1"/>
      <c r="AKZ227" s="1"/>
      <c r="ALA227" s="1"/>
      <c r="ALB227" s="1"/>
      <c r="ALC227" s="1"/>
      <c r="ALD227" s="1"/>
      <c r="ALE227" s="1"/>
      <c r="ALF227" s="1"/>
      <c r="ALG227" s="1"/>
      <c r="ALH227" s="1"/>
      <c r="ALI227" s="1"/>
      <c r="ALJ227" s="1"/>
      <c r="ALK227" s="1"/>
      <c r="ALL227" s="1"/>
      <c r="ALM227" s="1"/>
      <c r="ALN227" s="1"/>
      <c r="ALO227" s="1"/>
      <c r="ALP227" s="1"/>
      <c r="ALQ227" s="1"/>
      <c r="ALR227" s="1"/>
      <c r="ALS227" s="1"/>
      <c r="ALT227" s="1"/>
      <c r="ALU227" s="1"/>
      <c r="ALV227" s="1"/>
      <c r="ALW227" s="1"/>
      <c r="ALX227" s="1"/>
      <c r="ALY227" s="1"/>
      <c r="ALZ227" s="1"/>
      <c r="AMA227" s="1"/>
      <c r="AMB227" s="1"/>
      <c r="AMC227" s="1"/>
      <c r="AMD227" s="1"/>
      <c r="AME227" s="1"/>
      <c r="AMF227" s="1"/>
      <c r="AMG227" s="1"/>
      <c r="AMH227" s="1"/>
      <c r="AMI227" s="1"/>
      <c r="AMJ227" s="1"/>
      <c r="AMK227" s="1"/>
    </row>
    <row r="228" spans="1:1025" s="8" customFormat="1" ht="32.25" customHeight="1">
      <c r="A228" s="18" t="s">
        <v>212</v>
      </c>
      <c r="B228" s="65" t="s">
        <v>191</v>
      </c>
      <c r="C228" s="107" t="s">
        <v>215</v>
      </c>
      <c r="D228" s="107"/>
      <c r="E228" s="107"/>
      <c r="F228" s="107"/>
      <c r="G228" s="10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  <c r="AMK228" s="1"/>
    </row>
    <row r="229" spans="1:1025" s="8" customFormat="1" ht="27.75" customHeight="1">
      <c r="A229" s="22"/>
      <c r="B229" s="87"/>
      <c r="C229" s="155"/>
      <c r="D229" s="155"/>
      <c r="E229" s="155"/>
      <c r="F229" s="155"/>
      <c r="G229" s="15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  <c r="AMK229" s="1"/>
    </row>
    <row r="230" spans="1:1025" s="8" customFormat="1" ht="29.85" customHeight="1">
      <c r="A230" s="152"/>
      <c r="B230" s="152"/>
      <c r="C230" s="106"/>
      <c r="D230" s="106"/>
      <c r="E230" s="106"/>
      <c r="F230" s="106"/>
      <c r="G230" s="10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  <c r="XL230" s="1"/>
      <c r="XM230" s="1"/>
      <c r="XN230" s="1"/>
      <c r="XO230" s="1"/>
      <c r="XP230" s="1"/>
      <c r="XQ230" s="1"/>
      <c r="XR230" s="1"/>
      <c r="XS230" s="1"/>
      <c r="XT230" s="1"/>
      <c r="XU230" s="1"/>
      <c r="XV230" s="1"/>
      <c r="XW230" s="1"/>
      <c r="XX230" s="1"/>
      <c r="XY230" s="1"/>
      <c r="XZ230" s="1"/>
      <c r="YA230" s="1"/>
      <c r="YB230" s="1"/>
      <c r="YC230" s="1"/>
      <c r="YD230" s="1"/>
      <c r="YE230" s="1"/>
      <c r="YF230" s="1"/>
      <c r="YG230" s="1"/>
      <c r="YH230" s="1"/>
      <c r="YI230" s="1"/>
      <c r="YJ230" s="1"/>
      <c r="YK230" s="1"/>
      <c r="YL230" s="1"/>
      <c r="YM230" s="1"/>
      <c r="YN230" s="1"/>
      <c r="YO230" s="1"/>
      <c r="YP230" s="1"/>
      <c r="YQ230" s="1"/>
      <c r="YR230" s="1"/>
      <c r="YS230" s="1"/>
      <c r="YT230" s="1"/>
      <c r="YU230" s="1"/>
      <c r="YV230" s="1"/>
      <c r="YW230" s="1"/>
      <c r="YX230" s="1"/>
      <c r="YY230" s="1"/>
      <c r="YZ230" s="1"/>
      <c r="ZA230" s="1"/>
      <c r="ZB230" s="1"/>
      <c r="ZC230" s="1"/>
      <c r="ZD230" s="1"/>
      <c r="ZE230" s="1"/>
      <c r="ZF230" s="1"/>
      <c r="ZG230" s="1"/>
      <c r="ZH230" s="1"/>
      <c r="ZI230" s="1"/>
      <c r="ZJ230" s="1"/>
      <c r="ZK230" s="1"/>
      <c r="ZL230" s="1"/>
      <c r="ZM230" s="1"/>
      <c r="ZN230" s="1"/>
      <c r="ZO230" s="1"/>
      <c r="ZP230" s="1"/>
      <c r="ZQ230" s="1"/>
      <c r="ZR230" s="1"/>
      <c r="ZS230" s="1"/>
      <c r="ZT230" s="1"/>
      <c r="ZU230" s="1"/>
      <c r="ZV230" s="1"/>
      <c r="ZW230" s="1"/>
      <c r="ZX230" s="1"/>
      <c r="ZY230" s="1"/>
      <c r="ZZ230" s="1"/>
      <c r="AAA230" s="1"/>
      <c r="AAB230" s="1"/>
      <c r="AAC230" s="1"/>
      <c r="AAD230" s="1"/>
      <c r="AAE230" s="1"/>
      <c r="AAF230" s="1"/>
      <c r="AAG230" s="1"/>
      <c r="AAH230" s="1"/>
      <c r="AAI230" s="1"/>
      <c r="AAJ230" s="1"/>
      <c r="AAK230" s="1"/>
      <c r="AAL230" s="1"/>
      <c r="AAM230" s="1"/>
      <c r="AAN230" s="1"/>
      <c r="AAO230" s="1"/>
      <c r="AAP230" s="1"/>
      <c r="AAQ230" s="1"/>
      <c r="AAR230" s="1"/>
      <c r="AAS230" s="1"/>
      <c r="AAT230" s="1"/>
      <c r="AAU230" s="1"/>
      <c r="AAV230" s="1"/>
      <c r="AAW230" s="1"/>
      <c r="AAX230" s="1"/>
      <c r="AAY230" s="1"/>
      <c r="AAZ230" s="1"/>
      <c r="ABA230" s="1"/>
      <c r="ABB230" s="1"/>
      <c r="ABC230" s="1"/>
      <c r="ABD230" s="1"/>
      <c r="ABE230" s="1"/>
      <c r="ABF230" s="1"/>
      <c r="ABG230" s="1"/>
      <c r="ABH230" s="1"/>
      <c r="ABI230" s="1"/>
      <c r="ABJ230" s="1"/>
      <c r="ABK230" s="1"/>
      <c r="ABL230" s="1"/>
      <c r="ABM230" s="1"/>
      <c r="ABN230" s="1"/>
      <c r="ABO230" s="1"/>
      <c r="ABP230" s="1"/>
      <c r="ABQ230" s="1"/>
      <c r="ABR230" s="1"/>
      <c r="ABS230" s="1"/>
      <c r="ABT230" s="1"/>
      <c r="ABU230" s="1"/>
      <c r="ABV230" s="1"/>
      <c r="ABW230" s="1"/>
      <c r="ABX230" s="1"/>
      <c r="ABY230" s="1"/>
      <c r="ABZ230" s="1"/>
      <c r="ACA230" s="1"/>
      <c r="ACB230" s="1"/>
      <c r="ACC230" s="1"/>
      <c r="ACD230" s="1"/>
      <c r="ACE230" s="1"/>
      <c r="ACF230" s="1"/>
      <c r="ACG230" s="1"/>
      <c r="ACH230" s="1"/>
      <c r="ACI230" s="1"/>
      <c r="ACJ230" s="1"/>
      <c r="ACK230" s="1"/>
      <c r="ACL230" s="1"/>
      <c r="ACM230" s="1"/>
      <c r="ACN230" s="1"/>
      <c r="ACO230" s="1"/>
      <c r="ACP230" s="1"/>
      <c r="ACQ230" s="1"/>
      <c r="ACR230" s="1"/>
      <c r="ACS230" s="1"/>
      <c r="ACT230" s="1"/>
      <c r="ACU230" s="1"/>
      <c r="ACV230" s="1"/>
      <c r="ACW230" s="1"/>
      <c r="ACX230" s="1"/>
      <c r="ACY230" s="1"/>
      <c r="ACZ230" s="1"/>
      <c r="ADA230" s="1"/>
      <c r="ADB230" s="1"/>
      <c r="ADC230" s="1"/>
      <c r="ADD230" s="1"/>
      <c r="ADE230" s="1"/>
      <c r="ADF230" s="1"/>
      <c r="ADG230" s="1"/>
      <c r="ADH230" s="1"/>
      <c r="ADI230" s="1"/>
      <c r="ADJ230" s="1"/>
      <c r="ADK230" s="1"/>
      <c r="ADL230" s="1"/>
      <c r="ADM230" s="1"/>
      <c r="ADN230" s="1"/>
      <c r="ADO230" s="1"/>
      <c r="ADP230" s="1"/>
      <c r="ADQ230" s="1"/>
      <c r="ADR230" s="1"/>
      <c r="ADS230" s="1"/>
      <c r="ADT230" s="1"/>
      <c r="ADU230" s="1"/>
      <c r="ADV230" s="1"/>
      <c r="ADW230" s="1"/>
      <c r="ADX230" s="1"/>
      <c r="ADY230" s="1"/>
      <c r="ADZ230" s="1"/>
      <c r="AEA230" s="1"/>
      <c r="AEB230" s="1"/>
      <c r="AEC230" s="1"/>
      <c r="AED230" s="1"/>
      <c r="AEE230" s="1"/>
      <c r="AEF230" s="1"/>
      <c r="AEG230" s="1"/>
      <c r="AEH230" s="1"/>
      <c r="AEI230" s="1"/>
      <c r="AEJ230" s="1"/>
      <c r="AEK230" s="1"/>
      <c r="AEL230" s="1"/>
      <c r="AEM230" s="1"/>
      <c r="AEN230" s="1"/>
      <c r="AEO230" s="1"/>
      <c r="AEP230" s="1"/>
      <c r="AEQ230" s="1"/>
      <c r="AER230" s="1"/>
      <c r="AES230" s="1"/>
      <c r="AET230" s="1"/>
      <c r="AEU230" s="1"/>
      <c r="AEV230" s="1"/>
      <c r="AEW230" s="1"/>
      <c r="AEX230" s="1"/>
      <c r="AEY230" s="1"/>
      <c r="AEZ230" s="1"/>
      <c r="AFA230" s="1"/>
      <c r="AFB230" s="1"/>
      <c r="AFC230" s="1"/>
      <c r="AFD230" s="1"/>
      <c r="AFE230" s="1"/>
      <c r="AFF230" s="1"/>
      <c r="AFG230" s="1"/>
      <c r="AFH230" s="1"/>
      <c r="AFI230" s="1"/>
      <c r="AFJ230" s="1"/>
      <c r="AFK230" s="1"/>
      <c r="AFL230" s="1"/>
      <c r="AFM230" s="1"/>
      <c r="AFN230" s="1"/>
      <c r="AFO230" s="1"/>
      <c r="AFP230" s="1"/>
      <c r="AFQ230" s="1"/>
      <c r="AFR230" s="1"/>
      <c r="AFS230" s="1"/>
      <c r="AFT230" s="1"/>
      <c r="AFU230" s="1"/>
      <c r="AFV230" s="1"/>
      <c r="AFW230" s="1"/>
      <c r="AFX230" s="1"/>
      <c r="AFY230" s="1"/>
      <c r="AFZ230" s="1"/>
      <c r="AGA230" s="1"/>
      <c r="AGB230" s="1"/>
      <c r="AGC230" s="1"/>
      <c r="AGD230" s="1"/>
      <c r="AGE230" s="1"/>
      <c r="AGF230" s="1"/>
      <c r="AGG230" s="1"/>
      <c r="AGH230" s="1"/>
      <c r="AGI230" s="1"/>
      <c r="AGJ230" s="1"/>
      <c r="AGK230" s="1"/>
      <c r="AGL230" s="1"/>
      <c r="AGM230" s="1"/>
      <c r="AGN230" s="1"/>
      <c r="AGO230" s="1"/>
      <c r="AGP230" s="1"/>
      <c r="AGQ230" s="1"/>
      <c r="AGR230" s="1"/>
      <c r="AGS230" s="1"/>
      <c r="AGT230" s="1"/>
      <c r="AGU230" s="1"/>
      <c r="AGV230" s="1"/>
      <c r="AGW230" s="1"/>
      <c r="AGX230" s="1"/>
      <c r="AGY230" s="1"/>
      <c r="AGZ230" s="1"/>
      <c r="AHA230" s="1"/>
      <c r="AHB230" s="1"/>
      <c r="AHC230" s="1"/>
      <c r="AHD230" s="1"/>
      <c r="AHE230" s="1"/>
      <c r="AHF230" s="1"/>
      <c r="AHG230" s="1"/>
      <c r="AHH230" s="1"/>
      <c r="AHI230" s="1"/>
      <c r="AHJ230" s="1"/>
      <c r="AHK230" s="1"/>
      <c r="AHL230" s="1"/>
      <c r="AHM230" s="1"/>
      <c r="AHN230" s="1"/>
      <c r="AHO230" s="1"/>
      <c r="AHP230" s="1"/>
      <c r="AHQ230" s="1"/>
      <c r="AHR230" s="1"/>
      <c r="AHS230" s="1"/>
      <c r="AHT230" s="1"/>
      <c r="AHU230" s="1"/>
      <c r="AHV230" s="1"/>
      <c r="AHW230" s="1"/>
      <c r="AHX230" s="1"/>
      <c r="AHY230" s="1"/>
      <c r="AHZ230" s="1"/>
      <c r="AIA230" s="1"/>
      <c r="AIB230" s="1"/>
      <c r="AIC230" s="1"/>
      <c r="AID230" s="1"/>
      <c r="AIE230" s="1"/>
      <c r="AIF230" s="1"/>
      <c r="AIG230" s="1"/>
      <c r="AIH230" s="1"/>
      <c r="AII230" s="1"/>
      <c r="AIJ230" s="1"/>
      <c r="AIK230" s="1"/>
      <c r="AIL230" s="1"/>
      <c r="AIM230" s="1"/>
      <c r="AIN230" s="1"/>
      <c r="AIO230" s="1"/>
      <c r="AIP230" s="1"/>
      <c r="AIQ230" s="1"/>
      <c r="AIR230" s="1"/>
      <c r="AIS230" s="1"/>
      <c r="AIT230" s="1"/>
      <c r="AIU230" s="1"/>
      <c r="AIV230" s="1"/>
      <c r="AIW230" s="1"/>
      <c r="AIX230" s="1"/>
      <c r="AIY230" s="1"/>
      <c r="AIZ230" s="1"/>
      <c r="AJA230" s="1"/>
      <c r="AJB230" s="1"/>
      <c r="AJC230" s="1"/>
      <c r="AJD230" s="1"/>
      <c r="AJE230" s="1"/>
      <c r="AJF230" s="1"/>
      <c r="AJG230" s="1"/>
      <c r="AJH230" s="1"/>
      <c r="AJI230" s="1"/>
      <c r="AJJ230" s="1"/>
      <c r="AJK230" s="1"/>
      <c r="AJL230" s="1"/>
      <c r="AJM230" s="1"/>
      <c r="AJN230" s="1"/>
      <c r="AJO230" s="1"/>
      <c r="AJP230" s="1"/>
      <c r="AJQ230" s="1"/>
      <c r="AJR230" s="1"/>
      <c r="AJS230" s="1"/>
      <c r="AJT230" s="1"/>
      <c r="AJU230" s="1"/>
      <c r="AJV230" s="1"/>
      <c r="AJW230" s="1"/>
      <c r="AJX230" s="1"/>
      <c r="AJY230" s="1"/>
      <c r="AJZ230" s="1"/>
      <c r="AKA230" s="1"/>
      <c r="AKB230" s="1"/>
      <c r="AKC230" s="1"/>
      <c r="AKD230" s="1"/>
      <c r="AKE230" s="1"/>
      <c r="AKF230" s="1"/>
      <c r="AKG230" s="1"/>
      <c r="AKH230" s="1"/>
      <c r="AKI230" s="1"/>
      <c r="AKJ230" s="1"/>
      <c r="AKK230" s="1"/>
      <c r="AKL230" s="1"/>
      <c r="AKM230" s="1"/>
      <c r="AKN230" s="1"/>
      <c r="AKO230" s="1"/>
      <c r="AKP230" s="1"/>
      <c r="AKQ230" s="1"/>
      <c r="AKR230" s="1"/>
      <c r="AKS230" s="1"/>
      <c r="AKT230" s="1"/>
      <c r="AKU230" s="1"/>
      <c r="AKV230" s="1"/>
      <c r="AKW230" s="1"/>
      <c r="AKX230" s="1"/>
      <c r="AKY230" s="1"/>
      <c r="AKZ230" s="1"/>
      <c r="ALA230" s="1"/>
      <c r="ALB230" s="1"/>
      <c r="ALC230" s="1"/>
      <c r="ALD230" s="1"/>
      <c r="ALE230" s="1"/>
      <c r="ALF230" s="1"/>
      <c r="ALG230" s="1"/>
      <c r="ALH230" s="1"/>
      <c r="ALI230" s="1"/>
      <c r="ALJ230" s="1"/>
      <c r="ALK230" s="1"/>
      <c r="ALL230" s="1"/>
      <c r="ALM230" s="1"/>
      <c r="ALN230" s="1"/>
      <c r="ALO230" s="1"/>
      <c r="ALP230" s="1"/>
      <c r="ALQ230" s="1"/>
      <c r="ALR230" s="1"/>
      <c r="ALS230" s="1"/>
      <c r="ALT230" s="1"/>
      <c r="ALU230" s="1"/>
      <c r="ALV230" s="1"/>
      <c r="ALW230" s="1"/>
      <c r="ALX230" s="1"/>
      <c r="ALY230" s="1"/>
      <c r="ALZ230" s="1"/>
      <c r="AMA230" s="1"/>
      <c r="AMB230" s="1"/>
      <c r="AMC230" s="1"/>
      <c r="AMD230" s="1"/>
      <c r="AME230" s="1"/>
      <c r="AMF230" s="1"/>
      <c r="AMG230" s="1"/>
      <c r="AMH230" s="1"/>
      <c r="AMI230" s="1"/>
      <c r="AMJ230" s="1"/>
      <c r="AMK230" s="1"/>
    </row>
    <row r="231" spans="1:1025" s="8" customFormat="1" ht="31.5" customHeight="1">
      <c r="A231" s="121"/>
      <c r="B231" s="157"/>
      <c r="C231" s="153" t="s">
        <v>209</v>
      </c>
      <c r="D231" s="154"/>
      <c r="E231" s="154"/>
      <c r="F231" s="154"/>
      <c r="G231" s="15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  <c r="XL231" s="1"/>
      <c r="XM231" s="1"/>
      <c r="XN231" s="1"/>
      <c r="XO231" s="1"/>
      <c r="XP231" s="1"/>
      <c r="XQ231" s="1"/>
      <c r="XR231" s="1"/>
      <c r="XS231" s="1"/>
      <c r="XT231" s="1"/>
      <c r="XU231" s="1"/>
      <c r="XV231" s="1"/>
      <c r="XW231" s="1"/>
      <c r="XX231" s="1"/>
      <c r="XY231" s="1"/>
      <c r="XZ231" s="1"/>
      <c r="YA231" s="1"/>
      <c r="YB231" s="1"/>
      <c r="YC231" s="1"/>
      <c r="YD231" s="1"/>
      <c r="YE231" s="1"/>
      <c r="YF231" s="1"/>
      <c r="YG231" s="1"/>
      <c r="YH231" s="1"/>
      <c r="YI231" s="1"/>
      <c r="YJ231" s="1"/>
      <c r="YK231" s="1"/>
      <c r="YL231" s="1"/>
      <c r="YM231" s="1"/>
      <c r="YN231" s="1"/>
      <c r="YO231" s="1"/>
      <c r="YP231" s="1"/>
      <c r="YQ231" s="1"/>
      <c r="YR231" s="1"/>
      <c r="YS231" s="1"/>
      <c r="YT231" s="1"/>
      <c r="YU231" s="1"/>
      <c r="YV231" s="1"/>
      <c r="YW231" s="1"/>
      <c r="YX231" s="1"/>
      <c r="YY231" s="1"/>
      <c r="YZ231" s="1"/>
      <c r="ZA231" s="1"/>
      <c r="ZB231" s="1"/>
      <c r="ZC231" s="1"/>
      <c r="ZD231" s="1"/>
      <c r="ZE231" s="1"/>
      <c r="ZF231" s="1"/>
      <c r="ZG231" s="1"/>
      <c r="ZH231" s="1"/>
      <c r="ZI231" s="1"/>
      <c r="ZJ231" s="1"/>
      <c r="ZK231" s="1"/>
      <c r="ZL231" s="1"/>
      <c r="ZM231" s="1"/>
      <c r="ZN231" s="1"/>
      <c r="ZO231" s="1"/>
      <c r="ZP231" s="1"/>
      <c r="ZQ231" s="1"/>
      <c r="ZR231" s="1"/>
      <c r="ZS231" s="1"/>
      <c r="ZT231" s="1"/>
      <c r="ZU231" s="1"/>
      <c r="ZV231" s="1"/>
      <c r="ZW231" s="1"/>
      <c r="ZX231" s="1"/>
      <c r="ZY231" s="1"/>
      <c r="ZZ231" s="1"/>
      <c r="AAA231" s="1"/>
      <c r="AAB231" s="1"/>
      <c r="AAC231" s="1"/>
      <c r="AAD231" s="1"/>
      <c r="AAE231" s="1"/>
      <c r="AAF231" s="1"/>
      <c r="AAG231" s="1"/>
      <c r="AAH231" s="1"/>
      <c r="AAI231" s="1"/>
      <c r="AAJ231" s="1"/>
      <c r="AAK231" s="1"/>
      <c r="AAL231" s="1"/>
      <c r="AAM231" s="1"/>
      <c r="AAN231" s="1"/>
      <c r="AAO231" s="1"/>
      <c r="AAP231" s="1"/>
      <c r="AAQ231" s="1"/>
      <c r="AAR231" s="1"/>
      <c r="AAS231" s="1"/>
      <c r="AAT231" s="1"/>
      <c r="AAU231" s="1"/>
      <c r="AAV231" s="1"/>
      <c r="AAW231" s="1"/>
      <c r="AAX231" s="1"/>
      <c r="AAY231" s="1"/>
      <c r="AAZ231" s="1"/>
      <c r="ABA231" s="1"/>
      <c r="ABB231" s="1"/>
      <c r="ABC231" s="1"/>
      <c r="ABD231" s="1"/>
      <c r="ABE231" s="1"/>
      <c r="ABF231" s="1"/>
      <c r="ABG231" s="1"/>
      <c r="ABH231" s="1"/>
      <c r="ABI231" s="1"/>
      <c r="ABJ231" s="1"/>
      <c r="ABK231" s="1"/>
      <c r="ABL231" s="1"/>
      <c r="ABM231" s="1"/>
      <c r="ABN231" s="1"/>
      <c r="ABO231" s="1"/>
      <c r="ABP231" s="1"/>
      <c r="ABQ231" s="1"/>
      <c r="ABR231" s="1"/>
      <c r="ABS231" s="1"/>
      <c r="ABT231" s="1"/>
      <c r="ABU231" s="1"/>
      <c r="ABV231" s="1"/>
      <c r="ABW231" s="1"/>
      <c r="ABX231" s="1"/>
      <c r="ABY231" s="1"/>
      <c r="ABZ231" s="1"/>
      <c r="ACA231" s="1"/>
      <c r="ACB231" s="1"/>
      <c r="ACC231" s="1"/>
      <c r="ACD231" s="1"/>
      <c r="ACE231" s="1"/>
      <c r="ACF231" s="1"/>
      <c r="ACG231" s="1"/>
      <c r="ACH231" s="1"/>
      <c r="ACI231" s="1"/>
      <c r="ACJ231" s="1"/>
      <c r="ACK231" s="1"/>
      <c r="ACL231" s="1"/>
      <c r="ACM231" s="1"/>
      <c r="ACN231" s="1"/>
      <c r="ACO231" s="1"/>
      <c r="ACP231" s="1"/>
      <c r="ACQ231" s="1"/>
      <c r="ACR231" s="1"/>
      <c r="ACS231" s="1"/>
      <c r="ACT231" s="1"/>
      <c r="ACU231" s="1"/>
      <c r="ACV231" s="1"/>
      <c r="ACW231" s="1"/>
      <c r="ACX231" s="1"/>
      <c r="ACY231" s="1"/>
      <c r="ACZ231" s="1"/>
      <c r="ADA231" s="1"/>
      <c r="ADB231" s="1"/>
      <c r="ADC231" s="1"/>
      <c r="ADD231" s="1"/>
      <c r="ADE231" s="1"/>
      <c r="ADF231" s="1"/>
      <c r="ADG231" s="1"/>
      <c r="ADH231" s="1"/>
      <c r="ADI231" s="1"/>
      <c r="ADJ231" s="1"/>
      <c r="ADK231" s="1"/>
      <c r="ADL231" s="1"/>
      <c r="ADM231" s="1"/>
      <c r="ADN231" s="1"/>
      <c r="ADO231" s="1"/>
      <c r="ADP231" s="1"/>
      <c r="ADQ231" s="1"/>
      <c r="ADR231" s="1"/>
      <c r="ADS231" s="1"/>
      <c r="ADT231" s="1"/>
      <c r="ADU231" s="1"/>
      <c r="ADV231" s="1"/>
      <c r="ADW231" s="1"/>
      <c r="ADX231" s="1"/>
      <c r="ADY231" s="1"/>
      <c r="ADZ231" s="1"/>
      <c r="AEA231" s="1"/>
      <c r="AEB231" s="1"/>
      <c r="AEC231" s="1"/>
      <c r="AED231" s="1"/>
      <c r="AEE231" s="1"/>
      <c r="AEF231" s="1"/>
      <c r="AEG231" s="1"/>
      <c r="AEH231" s="1"/>
      <c r="AEI231" s="1"/>
      <c r="AEJ231" s="1"/>
      <c r="AEK231" s="1"/>
      <c r="AEL231" s="1"/>
      <c r="AEM231" s="1"/>
      <c r="AEN231" s="1"/>
      <c r="AEO231" s="1"/>
      <c r="AEP231" s="1"/>
      <c r="AEQ231" s="1"/>
      <c r="AER231" s="1"/>
      <c r="AES231" s="1"/>
      <c r="AET231" s="1"/>
      <c r="AEU231" s="1"/>
      <c r="AEV231" s="1"/>
      <c r="AEW231" s="1"/>
      <c r="AEX231" s="1"/>
      <c r="AEY231" s="1"/>
      <c r="AEZ231" s="1"/>
      <c r="AFA231" s="1"/>
      <c r="AFB231" s="1"/>
      <c r="AFC231" s="1"/>
      <c r="AFD231" s="1"/>
      <c r="AFE231" s="1"/>
      <c r="AFF231" s="1"/>
      <c r="AFG231" s="1"/>
      <c r="AFH231" s="1"/>
      <c r="AFI231" s="1"/>
      <c r="AFJ231" s="1"/>
      <c r="AFK231" s="1"/>
      <c r="AFL231" s="1"/>
      <c r="AFM231" s="1"/>
      <c r="AFN231" s="1"/>
      <c r="AFO231" s="1"/>
      <c r="AFP231" s="1"/>
      <c r="AFQ231" s="1"/>
      <c r="AFR231" s="1"/>
      <c r="AFS231" s="1"/>
      <c r="AFT231" s="1"/>
      <c r="AFU231" s="1"/>
      <c r="AFV231" s="1"/>
      <c r="AFW231" s="1"/>
      <c r="AFX231" s="1"/>
      <c r="AFY231" s="1"/>
      <c r="AFZ231" s="1"/>
      <c r="AGA231" s="1"/>
      <c r="AGB231" s="1"/>
      <c r="AGC231" s="1"/>
      <c r="AGD231" s="1"/>
      <c r="AGE231" s="1"/>
      <c r="AGF231" s="1"/>
      <c r="AGG231" s="1"/>
      <c r="AGH231" s="1"/>
      <c r="AGI231" s="1"/>
      <c r="AGJ231" s="1"/>
      <c r="AGK231" s="1"/>
      <c r="AGL231" s="1"/>
      <c r="AGM231" s="1"/>
      <c r="AGN231" s="1"/>
      <c r="AGO231" s="1"/>
      <c r="AGP231" s="1"/>
      <c r="AGQ231" s="1"/>
      <c r="AGR231" s="1"/>
      <c r="AGS231" s="1"/>
      <c r="AGT231" s="1"/>
      <c r="AGU231" s="1"/>
      <c r="AGV231" s="1"/>
      <c r="AGW231" s="1"/>
      <c r="AGX231" s="1"/>
      <c r="AGY231" s="1"/>
      <c r="AGZ231" s="1"/>
      <c r="AHA231" s="1"/>
      <c r="AHB231" s="1"/>
      <c r="AHC231" s="1"/>
      <c r="AHD231" s="1"/>
      <c r="AHE231" s="1"/>
      <c r="AHF231" s="1"/>
      <c r="AHG231" s="1"/>
      <c r="AHH231" s="1"/>
      <c r="AHI231" s="1"/>
      <c r="AHJ231" s="1"/>
      <c r="AHK231" s="1"/>
      <c r="AHL231" s="1"/>
      <c r="AHM231" s="1"/>
      <c r="AHN231" s="1"/>
      <c r="AHO231" s="1"/>
      <c r="AHP231" s="1"/>
      <c r="AHQ231" s="1"/>
      <c r="AHR231" s="1"/>
      <c r="AHS231" s="1"/>
      <c r="AHT231" s="1"/>
      <c r="AHU231" s="1"/>
      <c r="AHV231" s="1"/>
      <c r="AHW231" s="1"/>
      <c r="AHX231" s="1"/>
      <c r="AHY231" s="1"/>
      <c r="AHZ231" s="1"/>
      <c r="AIA231" s="1"/>
      <c r="AIB231" s="1"/>
      <c r="AIC231" s="1"/>
      <c r="AID231" s="1"/>
      <c r="AIE231" s="1"/>
      <c r="AIF231" s="1"/>
      <c r="AIG231" s="1"/>
      <c r="AIH231" s="1"/>
      <c r="AII231" s="1"/>
      <c r="AIJ231" s="1"/>
      <c r="AIK231" s="1"/>
      <c r="AIL231" s="1"/>
      <c r="AIM231" s="1"/>
      <c r="AIN231" s="1"/>
      <c r="AIO231" s="1"/>
      <c r="AIP231" s="1"/>
      <c r="AIQ231" s="1"/>
      <c r="AIR231" s="1"/>
      <c r="AIS231" s="1"/>
      <c r="AIT231" s="1"/>
      <c r="AIU231" s="1"/>
      <c r="AIV231" s="1"/>
      <c r="AIW231" s="1"/>
      <c r="AIX231" s="1"/>
      <c r="AIY231" s="1"/>
      <c r="AIZ231" s="1"/>
      <c r="AJA231" s="1"/>
      <c r="AJB231" s="1"/>
      <c r="AJC231" s="1"/>
      <c r="AJD231" s="1"/>
      <c r="AJE231" s="1"/>
      <c r="AJF231" s="1"/>
      <c r="AJG231" s="1"/>
      <c r="AJH231" s="1"/>
      <c r="AJI231" s="1"/>
      <c r="AJJ231" s="1"/>
      <c r="AJK231" s="1"/>
      <c r="AJL231" s="1"/>
      <c r="AJM231" s="1"/>
      <c r="AJN231" s="1"/>
      <c r="AJO231" s="1"/>
      <c r="AJP231" s="1"/>
      <c r="AJQ231" s="1"/>
      <c r="AJR231" s="1"/>
      <c r="AJS231" s="1"/>
      <c r="AJT231" s="1"/>
      <c r="AJU231" s="1"/>
      <c r="AJV231" s="1"/>
      <c r="AJW231" s="1"/>
      <c r="AJX231" s="1"/>
      <c r="AJY231" s="1"/>
      <c r="AJZ231" s="1"/>
      <c r="AKA231" s="1"/>
      <c r="AKB231" s="1"/>
      <c r="AKC231" s="1"/>
      <c r="AKD231" s="1"/>
      <c r="AKE231" s="1"/>
      <c r="AKF231" s="1"/>
      <c r="AKG231" s="1"/>
      <c r="AKH231" s="1"/>
      <c r="AKI231" s="1"/>
      <c r="AKJ231" s="1"/>
      <c r="AKK231" s="1"/>
      <c r="AKL231" s="1"/>
      <c r="AKM231" s="1"/>
      <c r="AKN231" s="1"/>
      <c r="AKO231" s="1"/>
      <c r="AKP231" s="1"/>
      <c r="AKQ231" s="1"/>
      <c r="AKR231" s="1"/>
      <c r="AKS231" s="1"/>
      <c r="AKT231" s="1"/>
      <c r="AKU231" s="1"/>
      <c r="AKV231" s="1"/>
      <c r="AKW231" s="1"/>
      <c r="AKX231" s="1"/>
      <c r="AKY231" s="1"/>
      <c r="AKZ231" s="1"/>
      <c r="ALA231" s="1"/>
      <c r="ALB231" s="1"/>
      <c r="ALC231" s="1"/>
      <c r="ALD231" s="1"/>
      <c r="ALE231" s="1"/>
      <c r="ALF231" s="1"/>
      <c r="ALG231" s="1"/>
      <c r="ALH231" s="1"/>
      <c r="ALI231" s="1"/>
      <c r="ALJ231" s="1"/>
      <c r="ALK231" s="1"/>
      <c r="ALL231" s="1"/>
      <c r="ALM231" s="1"/>
      <c r="ALN231" s="1"/>
      <c r="ALO231" s="1"/>
      <c r="ALP231" s="1"/>
      <c r="ALQ231" s="1"/>
      <c r="ALR231" s="1"/>
      <c r="ALS231" s="1"/>
      <c r="ALT231" s="1"/>
      <c r="ALU231" s="1"/>
      <c r="ALV231" s="1"/>
      <c r="ALW231" s="1"/>
      <c r="ALX231" s="1"/>
      <c r="ALY231" s="1"/>
      <c r="ALZ231" s="1"/>
      <c r="AMA231" s="1"/>
      <c r="AMB231" s="1"/>
      <c r="AMC231" s="1"/>
      <c r="AMD231" s="1"/>
      <c r="AME231" s="1"/>
      <c r="AMF231" s="1"/>
      <c r="AMG231" s="1"/>
      <c r="AMH231" s="1"/>
      <c r="AMI231" s="1"/>
      <c r="AMJ231" s="1"/>
      <c r="AMK231" s="1"/>
    </row>
    <row r="232" spans="1:1025" s="8" customFormat="1" ht="25.5" customHeight="1">
      <c r="A232" s="94"/>
      <c r="B232" s="94"/>
      <c r="C232" s="94"/>
      <c r="D232" s="94"/>
      <c r="E232" s="94"/>
      <c r="F232" s="94"/>
      <c r="G232" s="9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  <c r="XL232" s="1"/>
      <c r="XM232" s="1"/>
      <c r="XN232" s="1"/>
      <c r="XO232" s="1"/>
      <c r="XP232" s="1"/>
      <c r="XQ232" s="1"/>
      <c r="XR232" s="1"/>
      <c r="XS232" s="1"/>
      <c r="XT232" s="1"/>
      <c r="XU232" s="1"/>
      <c r="XV232" s="1"/>
      <c r="XW232" s="1"/>
      <c r="XX232" s="1"/>
      <c r="XY232" s="1"/>
      <c r="XZ232" s="1"/>
      <c r="YA232" s="1"/>
      <c r="YB232" s="1"/>
      <c r="YC232" s="1"/>
      <c r="YD232" s="1"/>
      <c r="YE232" s="1"/>
      <c r="YF232" s="1"/>
      <c r="YG232" s="1"/>
      <c r="YH232" s="1"/>
      <c r="YI232" s="1"/>
      <c r="YJ232" s="1"/>
      <c r="YK232" s="1"/>
      <c r="YL232" s="1"/>
      <c r="YM232" s="1"/>
      <c r="YN232" s="1"/>
      <c r="YO232" s="1"/>
      <c r="YP232" s="1"/>
      <c r="YQ232" s="1"/>
      <c r="YR232" s="1"/>
      <c r="YS232" s="1"/>
      <c r="YT232" s="1"/>
      <c r="YU232" s="1"/>
      <c r="YV232" s="1"/>
      <c r="YW232" s="1"/>
      <c r="YX232" s="1"/>
      <c r="YY232" s="1"/>
      <c r="YZ232" s="1"/>
      <c r="ZA232" s="1"/>
      <c r="ZB232" s="1"/>
      <c r="ZC232" s="1"/>
      <c r="ZD232" s="1"/>
      <c r="ZE232" s="1"/>
      <c r="ZF232" s="1"/>
      <c r="ZG232" s="1"/>
      <c r="ZH232" s="1"/>
      <c r="ZI232" s="1"/>
      <c r="ZJ232" s="1"/>
      <c r="ZK232" s="1"/>
      <c r="ZL232" s="1"/>
      <c r="ZM232" s="1"/>
      <c r="ZN232" s="1"/>
      <c r="ZO232" s="1"/>
      <c r="ZP232" s="1"/>
      <c r="ZQ232" s="1"/>
      <c r="ZR232" s="1"/>
      <c r="ZS232" s="1"/>
      <c r="ZT232" s="1"/>
      <c r="ZU232" s="1"/>
      <c r="ZV232" s="1"/>
      <c r="ZW232" s="1"/>
      <c r="ZX232" s="1"/>
      <c r="ZY232" s="1"/>
      <c r="ZZ232" s="1"/>
      <c r="AAA232" s="1"/>
      <c r="AAB232" s="1"/>
      <c r="AAC232" s="1"/>
      <c r="AAD232" s="1"/>
      <c r="AAE232" s="1"/>
      <c r="AAF232" s="1"/>
      <c r="AAG232" s="1"/>
      <c r="AAH232" s="1"/>
      <c r="AAI232" s="1"/>
      <c r="AAJ232" s="1"/>
      <c r="AAK232" s="1"/>
      <c r="AAL232" s="1"/>
      <c r="AAM232" s="1"/>
      <c r="AAN232" s="1"/>
      <c r="AAO232" s="1"/>
      <c r="AAP232" s="1"/>
      <c r="AAQ232" s="1"/>
      <c r="AAR232" s="1"/>
      <c r="AAS232" s="1"/>
      <c r="AAT232" s="1"/>
      <c r="AAU232" s="1"/>
      <c r="AAV232" s="1"/>
      <c r="AAW232" s="1"/>
      <c r="AAX232" s="1"/>
      <c r="AAY232" s="1"/>
      <c r="AAZ232" s="1"/>
      <c r="ABA232" s="1"/>
      <c r="ABB232" s="1"/>
      <c r="ABC232" s="1"/>
      <c r="ABD232" s="1"/>
      <c r="ABE232" s="1"/>
      <c r="ABF232" s="1"/>
      <c r="ABG232" s="1"/>
      <c r="ABH232" s="1"/>
      <c r="ABI232" s="1"/>
      <c r="ABJ232" s="1"/>
      <c r="ABK232" s="1"/>
      <c r="ABL232" s="1"/>
      <c r="ABM232" s="1"/>
      <c r="ABN232" s="1"/>
      <c r="ABO232" s="1"/>
      <c r="ABP232" s="1"/>
      <c r="ABQ232" s="1"/>
      <c r="ABR232" s="1"/>
      <c r="ABS232" s="1"/>
      <c r="ABT232" s="1"/>
      <c r="ABU232" s="1"/>
      <c r="ABV232" s="1"/>
      <c r="ABW232" s="1"/>
      <c r="ABX232" s="1"/>
      <c r="ABY232" s="1"/>
      <c r="ABZ232" s="1"/>
      <c r="ACA232" s="1"/>
      <c r="ACB232" s="1"/>
      <c r="ACC232" s="1"/>
      <c r="ACD232" s="1"/>
      <c r="ACE232" s="1"/>
      <c r="ACF232" s="1"/>
      <c r="ACG232" s="1"/>
      <c r="ACH232" s="1"/>
      <c r="ACI232" s="1"/>
      <c r="ACJ232" s="1"/>
      <c r="ACK232" s="1"/>
      <c r="ACL232" s="1"/>
      <c r="ACM232" s="1"/>
      <c r="ACN232" s="1"/>
      <c r="ACO232" s="1"/>
      <c r="ACP232" s="1"/>
      <c r="ACQ232" s="1"/>
      <c r="ACR232" s="1"/>
      <c r="ACS232" s="1"/>
      <c r="ACT232" s="1"/>
      <c r="ACU232" s="1"/>
      <c r="ACV232" s="1"/>
      <c r="ACW232" s="1"/>
      <c r="ACX232" s="1"/>
      <c r="ACY232" s="1"/>
      <c r="ACZ232" s="1"/>
      <c r="ADA232" s="1"/>
      <c r="ADB232" s="1"/>
      <c r="ADC232" s="1"/>
      <c r="ADD232" s="1"/>
      <c r="ADE232" s="1"/>
      <c r="ADF232" s="1"/>
      <c r="ADG232" s="1"/>
      <c r="ADH232" s="1"/>
      <c r="ADI232" s="1"/>
      <c r="ADJ232" s="1"/>
      <c r="ADK232" s="1"/>
      <c r="ADL232" s="1"/>
      <c r="ADM232" s="1"/>
      <c r="ADN232" s="1"/>
      <c r="ADO232" s="1"/>
      <c r="ADP232" s="1"/>
      <c r="ADQ232" s="1"/>
      <c r="ADR232" s="1"/>
      <c r="ADS232" s="1"/>
      <c r="ADT232" s="1"/>
      <c r="ADU232" s="1"/>
      <c r="ADV232" s="1"/>
      <c r="ADW232" s="1"/>
      <c r="ADX232" s="1"/>
      <c r="ADY232" s="1"/>
      <c r="ADZ232" s="1"/>
      <c r="AEA232" s="1"/>
      <c r="AEB232" s="1"/>
      <c r="AEC232" s="1"/>
      <c r="AED232" s="1"/>
      <c r="AEE232" s="1"/>
      <c r="AEF232" s="1"/>
      <c r="AEG232" s="1"/>
      <c r="AEH232" s="1"/>
      <c r="AEI232" s="1"/>
      <c r="AEJ232" s="1"/>
      <c r="AEK232" s="1"/>
      <c r="AEL232" s="1"/>
      <c r="AEM232" s="1"/>
      <c r="AEN232" s="1"/>
      <c r="AEO232" s="1"/>
      <c r="AEP232" s="1"/>
      <c r="AEQ232" s="1"/>
      <c r="AER232" s="1"/>
      <c r="AES232" s="1"/>
      <c r="AET232" s="1"/>
      <c r="AEU232" s="1"/>
      <c r="AEV232" s="1"/>
      <c r="AEW232" s="1"/>
      <c r="AEX232" s="1"/>
      <c r="AEY232" s="1"/>
      <c r="AEZ232" s="1"/>
      <c r="AFA232" s="1"/>
      <c r="AFB232" s="1"/>
      <c r="AFC232" s="1"/>
      <c r="AFD232" s="1"/>
      <c r="AFE232" s="1"/>
      <c r="AFF232" s="1"/>
      <c r="AFG232" s="1"/>
      <c r="AFH232" s="1"/>
      <c r="AFI232" s="1"/>
      <c r="AFJ232" s="1"/>
      <c r="AFK232" s="1"/>
      <c r="AFL232" s="1"/>
      <c r="AFM232" s="1"/>
      <c r="AFN232" s="1"/>
      <c r="AFO232" s="1"/>
      <c r="AFP232" s="1"/>
      <c r="AFQ232" s="1"/>
      <c r="AFR232" s="1"/>
      <c r="AFS232" s="1"/>
      <c r="AFT232" s="1"/>
      <c r="AFU232" s="1"/>
      <c r="AFV232" s="1"/>
      <c r="AFW232" s="1"/>
      <c r="AFX232" s="1"/>
      <c r="AFY232" s="1"/>
      <c r="AFZ232" s="1"/>
      <c r="AGA232" s="1"/>
      <c r="AGB232" s="1"/>
      <c r="AGC232" s="1"/>
      <c r="AGD232" s="1"/>
      <c r="AGE232" s="1"/>
      <c r="AGF232" s="1"/>
      <c r="AGG232" s="1"/>
      <c r="AGH232" s="1"/>
      <c r="AGI232" s="1"/>
      <c r="AGJ232" s="1"/>
      <c r="AGK232" s="1"/>
      <c r="AGL232" s="1"/>
      <c r="AGM232" s="1"/>
      <c r="AGN232" s="1"/>
      <c r="AGO232" s="1"/>
      <c r="AGP232" s="1"/>
      <c r="AGQ232" s="1"/>
      <c r="AGR232" s="1"/>
      <c r="AGS232" s="1"/>
      <c r="AGT232" s="1"/>
      <c r="AGU232" s="1"/>
      <c r="AGV232" s="1"/>
      <c r="AGW232" s="1"/>
      <c r="AGX232" s="1"/>
      <c r="AGY232" s="1"/>
      <c r="AGZ232" s="1"/>
      <c r="AHA232" s="1"/>
      <c r="AHB232" s="1"/>
      <c r="AHC232" s="1"/>
      <c r="AHD232" s="1"/>
      <c r="AHE232" s="1"/>
      <c r="AHF232" s="1"/>
      <c r="AHG232" s="1"/>
      <c r="AHH232" s="1"/>
      <c r="AHI232" s="1"/>
      <c r="AHJ232" s="1"/>
      <c r="AHK232" s="1"/>
      <c r="AHL232" s="1"/>
      <c r="AHM232" s="1"/>
      <c r="AHN232" s="1"/>
      <c r="AHO232" s="1"/>
      <c r="AHP232" s="1"/>
      <c r="AHQ232" s="1"/>
      <c r="AHR232" s="1"/>
      <c r="AHS232" s="1"/>
      <c r="AHT232" s="1"/>
      <c r="AHU232" s="1"/>
      <c r="AHV232" s="1"/>
      <c r="AHW232" s="1"/>
      <c r="AHX232" s="1"/>
      <c r="AHY232" s="1"/>
      <c r="AHZ232" s="1"/>
      <c r="AIA232" s="1"/>
      <c r="AIB232" s="1"/>
      <c r="AIC232" s="1"/>
      <c r="AID232" s="1"/>
      <c r="AIE232" s="1"/>
      <c r="AIF232" s="1"/>
      <c r="AIG232" s="1"/>
      <c r="AIH232" s="1"/>
      <c r="AII232" s="1"/>
      <c r="AIJ232" s="1"/>
      <c r="AIK232" s="1"/>
      <c r="AIL232" s="1"/>
      <c r="AIM232" s="1"/>
      <c r="AIN232" s="1"/>
      <c r="AIO232" s="1"/>
      <c r="AIP232" s="1"/>
      <c r="AIQ232" s="1"/>
      <c r="AIR232" s="1"/>
      <c r="AIS232" s="1"/>
      <c r="AIT232" s="1"/>
      <c r="AIU232" s="1"/>
      <c r="AIV232" s="1"/>
      <c r="AIW232" s="1"/>
      <c r="AIX232" s="1"/>
      <c r="AIY232" s="1"/>
      <c r="AIZ232" s="1"/>
      <c r="AJA232" s="1"/>
      <c r="AJB232" s="1"/>
      <c r="AJC232" s="1"/>
      <c r="AJD232" s="1"/>
      <c r="AJE232" s="1"/>
      <c r="AJF232" s="1"/>
      <c r="AJG232" s="1"/>
      <c r="AJH232" s="1"/>
      <c r="AJI232" s="1"/>
      <c r="AJJ232" s="1"/>
      <c r="AJK232" s="1"/>
      <c r="AJL232" s="1"/>
      <c r="AJM232" s="1"/>
      <c r="AJN232" s="1"/>
      <c r="AJO232" s="1"/>
      <c r="AJP232" s="1"/>
      <c r="AJQ232" s="1"/>
      <c r="AJR232" s="1"/>
      <c r="AJS232" s="1"/>
      <c r="AJT232" s="1"/>
      <c r="AJU232" s="1"/>
      <c r="AJV232" s="1"/>
      <c r="AJW232" s="1"/>
      <c r="AJX232" s="1"/>
      <c r="AJY232" s="1"/>
      <c r="AJZ232" s="1"/>
      <c r="AKA232" s="1"/>
      <c r="AKB232" s="1"/>
      <c r="AKC232" s="1"/>
      <c r="AKD232" s="1"/>
      <c r="AKE232" s="1"/>
      <c r="AKF232" s="1"/>
      <c r="AKG232" s="1"/>
      <c r="AKH232" s="1"/>
      <c r="AKI232" s="1"/>
      <c r="AKJ232" s="1"/>
      <c r="AKK232" s="1"/>
      <c r="AKL232" s="1"/>
      <c r="AKM232" s="1"/>
      <c r="AKN232" s="1"/>
      <c r="AKO232" s="1"/>
      <c r="AKP232" s="1"/>
      <c r="AKQ232" s="1"/>
      <c r="AKR232" s="1"/>
      <c r="AKS232" s="1"/>
      <c r="AKT232" s="1"/>
      <c r="AKU232" s="1"/>
      <c r="AKV232" s="1"/>
      <c r="AKW232" s="1"/>
      <c r="AKX232" s="1"/>
      <c r="AKY232" s="1"/>
      <c r="AKZ232" s="1"/>
      <c r="ALA232" s="1"/>
      <c r="ALB232" s="1"/>
      <c r="ALC232" s="1"/>
      <c r="ALD232" s="1"/>
      <c r="ALE232" s="1"/>
      <c r="ALF232" s="1"/>
      <c r="ALG232" s="1"/>
      <c r="ALH232" s="1"/>
      <c r="ALI232" s="1"/>
      <c r="ALJ232" s="1"/>
      <c r="ALK232" s="1"/>
      <c r="ALL232" s="1"/>
      <c r="ALM232" s="1"/>
      <c r="ALN232" s="1"/>
      <c r="ALO232" s="1"/>
      <c r="ALP232" s="1"/>
      <c r="ALQ232" s="1"/>
      <c r="ALR232" s="1"/>
      <c r="ALS232" s="1"/>
      <c r="ALT232" s="1"/>
      <c r="ALU232" s="1"/>
      <c r="ALV232" s="1"/>
      <c r="ALW232" s="1"/>
      <c r="ALX232" s="1"/>
      <c r="ALY232" s="1"/>
      <c r="ALZ232" s="1"/>
      <c r="AMA232" s="1"/>
      <c r="AMB232" s="1"/>
      <c r="AMC232" s="1"/>
      <c r="AMD232" s="1"/>
      <c r="AME232" s="1"/>
      <c r="AMF232" s="1"/>
      <c r="AMG232" s="1"/>
      <c r="AMH232" s="1"/>
      <c r="AMI232" s="1"/>
      <c r="AMJ232" s="1"/>
      <c r="AMK232" s="1"/>
    </row>
    <row r="233" spans="1:1025" s="8" customFormat="1" ht="27" customHeight="1">
      <c r="A233" s="158" t="s">
        <v>211</v>
      </c>
      <c r="B233" s="158"/>
      <c r="C233" s="15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  <c r="XL233" s="1"/>
      <c r="XM233" s="1"/>
      <c r="XN233" s="1"/>
      <c r="XO233" s="1"/>
      <c r="XP233" s="1"/>
      <c r="XQ233" s="1"/>
      <c r="XR233" s="1"/>
      <c r="XS233" s="1"/>
      <c r="XT233" s="1"/>
      <c r="XU233" s="1"/>
      <c r="XV233" s="1"/>
      <c r="XW233" s="1"/>
      <c r="XX233" s="1"/>
      <c r="XY233" s="1"/>
      <c r="XZ233" s="1"/>
      <c r="YA233" s="1"/>
      <c r="YB233" s="1"/>
      <c r="YC233" s="1"/>
      <c r="YD233" s="1"/>
      <c r="YE233" s="1"/>
      <c r="YF233" s="1"/>
      <c r="YG233" s="1"/>
      <c r="YH233" s="1"/>
      <c r="YI233" s="1"/>
      <c r="YJ233" s="1"/>
      <c r="YK233" s="1"/>
      <c r="YL233" s="1"/>
      <c r="YM233" s="1"/>
      <c r="YN233" s="1"/>
      <c r="YO233" s="1"/>
      <c r="YP233" s="1"/>
      <c r="YQ233" s="1"/>
      <c r="YR233" s="1"/>
      <c r="YS233" s="1"/>
      <c r="YT233" s="1"/>
      <c r="YU233" s="1"/>
      <c r="YV233" s="1"/>
      <c r="YW233" s="1"/>
      <c r="YX233" s="1"/>
      <c r="YY233" s="1"/>
      <c r="YZ233" s="1"/>
      <c r="ZA233" s="1"/>
      <c r="ZB233" s="1"/>
      <c r="ZC233" s="1"/>
      <c r="ZD233" s="1"/>
      <c r="ZE233" s="1"/>
      <c r="ZF233" s="1"/>
      <c r="ZG233" s="1"/>
      <c r="ZH233" s="1"/>
      <c r="ZI233" s="1"/>
      <c r="ZJ233" s="1"/>
      <c r="ZK233" s="1"/>
      <c r="ZL233" s="1"/>
      <c r="ZM233" s="1"/>
      <c r="ZN233" s="1"/>
      <c r="ZO233" s="1"/>
      <c r="ZP233" s="1"/>
      <c r="ZQ233" s="1"/>
      <c r="ZR233" s="1"/>
      <c r="ZS233" s="1"/>
      <c r="ZT233" s="1"/>
      <c r="ZU233" s="1"/>
      <c r="ZV233" s="1"/>
      <c r="ZW233" s="1"/>
      <c r="ZX233" s="1"/>
      <c r="ZY233" s="1"/>
      <c r="ZZ233" s="1"/>
      <c r="AAA233" s="1"/>
      <c r="AAB233" s="1"/>
      <c r="AAC233" s="1"/>
      <c r="AAD233" s="1"/>
      <c r="AAE233" s="1"/>
      <c r="AAF233" s="1"/>
      <c r="AAG233" s="1"/>
      <c r="AAH233" s="1"/>
      <c r="AAI233" s="1"/>
      <c r="AAJ233" s="1"/>
      <c r="AAK233" s="1"/>
      <c r="AAL233" s="1"/>
      <c r="AAM233" s="1"/>
      <c r="AAN233" s="1"/>
      <c r="AAO233" s="1"/>
      <c r="AAP233" s="1"/>
      <c r="AAQ233" s="1"/>
      <c r="AAR233" s="1"/>
      <c r="AAS233" s="1"/>
      <c r="AAT233" s="1"/>
      <c r="AAU233" s="1"/>
      <c r="AAV233" s="1"/>
      <c r="AAW233" s="1"/>
      <c r="AAX233" s="1"/>
      <c r="AAY233" s="1"/>
      <c r="AAZ233" s="1"/>
      <c r="ABA233" s="1"/>
      <c r="ABB233" s="1"/>
      <c r="ABC233" s="1"/>
      <c r="ABD233" s="1"/>
      <c r="ABE233" s="1"/>
      <c r="ABF233" s="1"/>
      <c r="ABG233" s="1"/>
      <c r="ABH233" s="1"/>
      <c r="ABI233" s="1"/>
      <c r="ABJ233" s="1"/>
      <c r="ABK233" s="1"/>
      <c r="ABL233" s="1"/>
      <c r="ABM233" s="1"/>
      <c r="ABN233" s="1"/>
      <c r="ABO233" s="1"/>
      <c r="ABP233" s="1"/>
      <c r="ABQ233" s="1"/>
      <c r="ABR233" s="1"/>
      <c r="ABS233" s="1"/>
      <c r="ABT233" s="1"/>
      <c r="ABU233" s="1"/>
      <c r="ABV233" s="1"/>
      <c r="ABW233" s="1"/>
      <c r="ABX233" s="1"/>
      <c r="ABY233" s="1"/>
      <c r="ABZ233" s="1"/>
      <c r="ACA233" s="1"/>
      <c r="ACB233" s="1"/>
      <c r="ACC233" s="1"/>
      <c r="ACD233" s="1"/>
      <c r="ACE233" s="1"/>
      <c r="ACF233" s="1"/>
      <c r="ACG233" s="1"/>
      <c r="ACH233" s="1"/>
      <c r="ACI233" s="1"/>
      <c r="ACJ233" s="1"/>
      <c r="ACK233" s="1"/>
      <c r="ACL233" s="1"/>
      <c r="ACM233" s="1"/>
      <c r="ACN233" s="1"/>
      <c r="ACO233" s="1"/>
      <c r="ACP233" s="1"/>
      <c r="ACQ233" s="1"/>
      <c r="ACR233" s="1"/>
      <c r="ACS233" s="1"/>
      <c r="ACT233" s="1"/>
      <c r="ACU233" s="1"/>
      <c r="ACV233" s="1"/>
      <c r="ACW233" s="1"/>
      <c r="ACX233" s="1"/>
      <c r="ACY233" s="1"/>
      <c r="ACZ233" s="1"/>
      <c r="ADA233" s="1"/>
      <c r="ADB233" s="1"/>
      <c r="ADC233" s="1"/>
      <c r="ADD233" s="1"/>
      <c r="ADE233" s="1"/>
      <c r="ADF233" s="1"/>
      <c r="ADG233" s="1"/>
      <c r="ADH233" s="1"/>
      <c r="ADI233" s="1"/>
      <c r="ADJ233" s="1"/>
      <c r="ADK233" s="1"/>
      <c r="ADL233" s="1"/>
      <c r="ADM233" s="1"/>
      <c r="ADN233" s="1"/>
      <c r="ADO233" s="1"/>
      <c r="ADP233" s="1"/>
      <c r="ADQ233" s="1"/>
      <c r="ADR233" s="1"/>
      <c r="ADS233" s="1"/>
      <c r="ADT233" s="1"/>
      <c r="ADU233" s="1"/>
      <c r="ADV233" s="1"/>
      <c r="ADW233" s="1"/>
      <c r="ADX233" s="1"/>
      <c r="ADY233" s="1"/>
      <c r="ADZ233" s="1"/>
      <c r="AEA233" s="1"/>
      <c r="AEB233" s="1"/>
      <c r="AEC233" s="1"/>
      <c r="AED233" s="1"/>
      <c r="AEE233" s="1"/>
      <c r="AEF233" s="1"/>
      <c r="AEG233" s="1"/>
      <c r="AEH233" s="1"/>
      <c r="AEI233" s="1"/>
      <c r="AEJ233" s="1"/>
      <c r="AEK233" s="1"/>
      <c r="AEL233" s="1"/>
      <c r="AEM233" s="1"/>
      <c r="AEN233" s="1"/>
      <c r="AEO233" s="1"/>
      <c r="AEP233" s="1"/>
      <c r="AEQ233" s="1"/>
      <c r="AER233" s="1"/>
      <c r="AES233" s="1"/>
      <c r="AET233" s="1"/>
      <c r="AEU233" s="1"/>
      <c r="AEV233" s="1"/>
      <c r="AEW233" s="1"/>
      <c r="AEX233" s="1"/>
      <c r="AEY233" s="1"/>
      <c r="AEZ233" s="1"/>
      <c r="AFA233" s="1"/>
      <c r="AFB233" s="1"/>
      <c r="AFC233" s="1"/>
      <c r="AFD233" s="1"/>
      <c r="AFE233" s="1"/>
      <c r="AFF233" s="1"/>
      <c r="AFG233" s="1"/>
      <c r="AFH233" s="1"/>
      <c r="AFI233" s="1"/>
      <c r="AFJ233" s="1"/>
      <c r="AFK233" s="1"/>
      <c r="AFL233" s="1"/>
      <c r="AFM233" s="1"/>
      <c r="AFN233" s="1"/>
      <c r="AFO233" s="1"/>
      <c r="AFP233" s="1"/>
      <c r="AFQ233" s="1"/>
      <c r="AFR233" s="1"/>
      <c r="AFS233" s="1"/>
      <c r="AFT233" s="1"/>
      <c r="AFU233" s="1"/>
      <c r="AFV233" s="1"/>
      <c r="AFW233" s="1"/>
      <c r="AFX233" s="1"/>
      <c r="AFY233" s="1"/>
      <c r="AFZ233" s="1"/>
      <c r="AGA233" s="1"/>
      <c r="AGB233" s="1"/>
      <c r="AGC233" s="1"/>
      <c r="AGD233" s="1"/>
      <c r="AGE233" s="1"/>
      <c r="AGF233" s="1"/>
      <c r="AGG233" s="1"/>
      <c r="AGH233" s="1"/>
      <c r="AGI233" s="1"/>
      <c r="AGJ233" s="1"/>
      <c r="AGK233" s="1"/>
      <c r="AGL233" s="1"/>
      <c r="AGM233" s="1"/>
      <c r="AGN233" s="1"/>
      <c r="AGO233" s="1"/>
      <c r="AGP233" s="1"/>
      <c r="AGQ233" s="1"/>
      <c r="AGR233" s="1"/>
      <c r="AGS233" s="1"/>
      <c r="AGT233" s="1"/>
      <c r="AGU233" s="1"/>
      <c r="AGV233" s="1"/>
      <c r="AGW233" s="1"/>
      <c r="AGX233" s="1"/>
      <c r="AGY233" s="1"/>
      <c r="AGZ233" s="1"/>
      <c r="AHA233" s="1"/>
      <c r="AHB233" s="1"/>
      <c r="AHC233" s="1"/>
      <c r="AHD233" s="1"/>
      <c r="AHE233" s="1"/>
      <c r="AHF233" s="1"/>
      <c r="AHG233" s="1"/>
      <c r="AHH233" s="1"/>
      <c r="AHI233" s="1"/>
      <c r="AHJ233" s="1"/>
      <c r="AHK233" s="1"/>
      <c r="AHL233" s="1"/>
      <c r="AHM233" s="1"/>
      <c r="AHN233" s="1"/>
      <c r="AHO233" s="1"/>
      <c r="AHP233" s="1"/>
      <c r="AHQ233" s="1"/>
      <c r="AHR233" s="1"/>
      <c r="AHS233" s="1"/>
      <c r="AHT233" s="1"/>
      <c r="AHU233" s="1"/>
      <c r="AHV233" s="1"/>
      <c r="AHW233" s="1"/>
      <c r="AHX233" s="1"/>
      <c r="AHY233" s="1"/>
      <c r="AHZ233" s="1"/>
      <c r="AIA233" s="1"/>
      <c r="AIB233" s="1"/>
      <c r="AIC233" s="1"/>
      <c r="AID233" s="1"/>
      <c r="AIE233" s="1"/>
      <c r="AIF233" s="1"/>
      <c r="AIG233" s="1"/>
      <c r="AIH233" s="1"/>
      <c r="AII233" s="1"/>
      <c r="AIJ233" s="1"/>
      <c r="AIK233" s="1"/>
      <c r="AIL233" s="1"/>
      <c r="AIM233" s="1"/>
      <c r="AIN233" s="1"/>
      <c r="AIO233" s="1"/>
      <c r="AIP233" s="1"/>
      <c r="AIQ233" s="1"/>
      <c r="AIR233" s="1"/>
      <c r="AIS233" s="1"/>
      <c r="AIT233" s="1"/>
      <c r="AIU233" s="1"/>
      <c r="AIV233" s="1"/>
      <c r="AIW233" s="1"/>
      <c r="AIX233" s="1"/>
      <c r="AIY233" s="1"/>
      <c r="AIZ233" s="1"/>
      <c r="AJA233" s="1"/>
      <c r="AJB233" s="1"/>
      <c r="AJC233" s="1"/>
      <c r="AJD233" s="1"/>
      <c r="AJE233" s="1"/>
      <c r="AJF233" s="1"/>
      <c r="AJG233" s="1"/>
      <c r="AJH233" s="1"/>
      <c r="AJI233" s="1"/>
      <c r="AJJ233" s="1"/>
      <c r="AJK233" s="1"/>
      <c r="AJL233" s="1"/>
      <c r="AJM233" s="1"/>
      <c r="AJN233" s="1"/>
      <c r="AJO233" s="1"/>
      <c r="AJP233" s="1"/>
      <c r="AJQ233" s="1"/>
      <c r="AJR233" s="1"/>
      <c r="AJS233" s="1"/>
      <c r="AJT233" s="1"/>
      <c r="AJU233" s="1"/>
      <c r="AJV233" s="1"/>
      <c r="AJW233" s="1"/>
      <c r="AJX233" s="1"/>
      <c r="AJY233" s="1"/>
      <c r="AJZ233" s="1"/>
      <c r="AKA233" s="1"/>
      <c r="AKB233" s="1"/>
      <c r="AKC233" s="1"/>
      <c r="AKD233" s="1"/>
      <c r="AKE233" s="1"/>
      <c r="AKF233" s="1"/>
      <c r="AKG233" s="1"/>
      <c r="AKH233" s="1"/>
      <c r="AKI233" s="1"/>
      <c r="AKJ233" s="1"/>
      <c r="AKK233" s="1"/>
      <c r="AKL233" s="1"/>
      <c r="AKM233" s="1"/>
      <c r="AKN233" s="1"/>
      <c r="AKO233" s="1"/>
      <c r="AKP233" s="1"/>
      <c r="AKQ233" s="1"/>
      <c r="AKR233" s="1"/>
      <c r="AKS233" s="1"/>
      <c r="AKT233" s="1"/>
      <c r="AKU233" s="1"/>
      <c r="AKV233" s="1"/>
      <c r="AKW233" s="1"/>
      <c r="AKX233" s="1"/>
      <c r="AKY233" s="1"/>
      <c r="AKZ233" s="1"/>
      <c r="ALA233" s="1"/>
      <c r="ALB233" s="1"/>
      <c r="ALC233" s="1"/>
      <c r="ALD233" s="1"/>
      <c r="ALE233" s="1"/>
      <c r="ALF233" s="1"/>
      <c r="ALG233" s="1"/>
      <c r="ALH233" s="1"/>
      <c r="ALI233" s="1"/>
      <c r="ALJ233" s="1"/>
      <c r="ALK233" s="1"/>
      <c r="ALL233" s="1"/>
      <c r="ALM233" s="1"/>
      <c r="ALN233" s="1"/>
      <c r="ALO233" s="1"/>
      <c r="ALP233" s="1"/>
      <c r="ALQ233" s="1"/>
      <c r="ALR233" s="1"/>
      <c r="ALS233" s="1"/>
      <c r="ALT233" s="1"/>
      <c r="ALU233" s="1"/>
      <c r="ALV233" s="1"/>
      <c r="ALW233" s="1"/>
      <c r="ALX233" s="1"/>
      <c r="ALY233" s="1"/>
      <c r="ALZ233" s="1"/>
      <c r="AMA233" s="1"/>
      <c r="AMB233" s="1"/>
      <c r="AMC233" s="1"/>
      <c r="AMD233" s="1"/>
      <c r="AME233" s="1"/>
      <c r="AMF233" s="1"/>
      <c r="AMG233" s="1"/>
      <c r="AMH233" s="1"/>
      <c r="AMI233" s="1"/>
      <c r="AMJ233" s="1"/>
      <c r="AMK233" s="1"/>
    </row>
    <row r="234" spans="1:1025" s="8" customFormat="1" ht="25.5">
      <c r="A234" s="18" t="s">
        <v>214</v>
      </c>
      <c r="B234" s="65" t="s">
        <v>191</v>
      </c>
      <c r="C234" s="107" t="s">
        <v>215</v>
      </c>
      <c r="D234" s="107"/>
      <c r="E234" s="107"/>
      <c r="F234" s="107"/>
      <c r="G234" s="10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  <c r="XL234" s="1"/>
      <c r="XM234" s="1"/>
      <c r="XN234" s="1"/>
      <c r="XO234" s="1"/>
      <c r="XP234" s="1"/>
      <c r="XQ234" s="1"/>
      <c r="XR234" s="1"/>
      <c r="XS234" s="1"/>
      <c r="XT234" s="1"/>
      <c r="XU234" s="1"/>
      <c r="XV234" s="1"/>
      <c r="XW234" s="1"/>
      <c r="XX234" s="1"/>
      <c r="XY234" s="1"/>
      <c r="XZ234" s="1"/>
      <c r="YA234" s="1"/>
      <c r="YB234" s="1"/>
      <c r="YC234" s="1"/>
      <c r="YD234" s="1"/>
      <c r="YE234" s="1"/>
      <c r="YF234" s="1"/>
      <c r="YG234" s="1"/>
      <c r="YH234" s="1"/>
      <c r="YI234" s="1"/>
      <c r="YJ234" s="1"/>
      <c r="YK234" s="1"/>
      <c r="YL234" s="1"/>
      <c r="YM234" s="1"/>
      <c r="YN234" s="1"/>
      <c r="YO234" s="1"/>
      <c r="YP234" s="1"/>
      <c r="YQ234" s="1"/>
      <c r="YR234" s="1"/>
      <c r="YS234" s="1"/>
      <c r="YT234" s="1"/>
      <c r="YU234" s="1"/>
      <c r="YV234" s="1"/>
      <c r="YW234" s="1"/>
      <c r="YX234" s="1"/>
      <c r="YY234" s="1"/>
      <c r="YZ234" s="1"/>
      <c r="ZA234" s="1"/>
      <c r="ZB234" s="1"/>
      <c r="ZC234" s="1"/>
      <c r="ZD234" s="1"/>
      <c r="ZE234" s="1"/>
      <c r="ZF234" s="1"/>
      <c r="ZG234" s="1"/>
      <c r="ZH234" s="1"/>
      <c r="ZI234" s="1"/>
      <c r="ZJ234" s="1"/>
      <c r="ZK234" s="1"/>
      <c r="ZL234" s="1"/>
      <c r="ZM234" s="1"/>
      <c r="ZN234" s="1"/>
      <c r="ZO234" s="1"/>
      <c r="ZP234" s="1"/>
      <c r="ZQ234" s="1"/>
      <c r="ZR234" s="1"/>
      <c r="ZS234" s="1"/>
      <c r="ZT234" s="1"/>
      <c r="ZU234" s="1"/>
      <c r="ZV234" s="1"/>
      <c r="ZW234" s="1"/>
      <c r="ZX234" s="1"/>
      <c r="ZY234" s="1"/>
      <c r="ZZ234" s="1"/>
      <c r="AAA234" s="1"/>
      <c r="AAB234" s="1"/>
      <c r="AAC234" s="1"/>
      <c r="AAD234" s="1"/>
      <c r="AAE234" s="1"/>
      <c r="AAF234" s="1"/>
      <c r="AAG234" s="1"/>
      <c r="AAH234" s="1"/>
      <c r="AAI234" s="1"/>
      <c r="AAJ234" s="1"/>
      <c r="AAK234" s="1"/>
      <c r="AAL234" s="1"/>
      <c r="AAM234" s="1"/>
      <c r="AAN234" s="1"/>
      <c r="AAO234" s="1"/>
      <c r="AAP234" s="1"/>
      <c r="AAQ234" s="1"/>
      <c r="AAR234" s="1"/>
      <c r="AAS234" s="1"/>
      <c r="AAT234" s="1"/>
      <c r="AAU234" s="1"/>
      <c r="AAV234" s="1"/>
      <c r="AAW234" s="1"/>
      <c r="AAX234" s="1"/>
      <c r="AAY234" s="1"/>
      <c r="AAZ234" s="1"/>
      <c r="ABA234" s="1"/>
      <c r="ABB234" s="1"/>
      <c r="ABC234" s="1"/>
      <c r="ABD234" s="1"/>
      <c r="ABE234" s="1"/>
      <c r="ABF234" s="1"/>
      <c r="ABG234" s="1"/>
      <c r="ABH234" s="1"/>
      <c r="ABI234" s="1"/>
      <c r="ABJ234" s="1"/>
      <c r="ABK234" s="1"/>
      <c r="ABL234" s="1"/>
      <c r="ABM234" s="1"/>
      <c r="ABN234" s="1"/>
      <c r="ABO234" s="1"/>
      <c r="ABP234" s="1"/>
      <c r="ABQ234" s="1"/>
      <c r="ABR234" s="1"/>
      <c r="ABS234" s="1"/>
      <c r="ABT234" s="1"/>
      <c r="ABU234" s="1"/>
      <c r="ABV234" s="1"/>
      <c r="ABW234" s="1"/>
      <c r="ABX234" s="1"/>
      <c r="ABY234" s="1"/>
      <c r="ABZ234" s="1"/>
      <c r="ACA234" s="1"/>
      <c r="ACB234" s="1"/>
      <c r="ACC234" s="1"/>
      <c r="ACD234" s="1"/>
      <c r="ACE234" s="1"/>
      <c r="ACF234" s="1"/>
      <c r="ACG234" s="1"/>
      <c r="ACH234" s="1"/>
      <c r="ACI234" s="1"/>
      <c r="ACJ234" s="1"/>
      <c r="ACK234" s="1"/>
      <c r="ACL234" s="1"/>
      <c r="ACM234" s="1"/>
      <c r="ACN234" s="1"/>
      <c r="ACO234" s="1"/>
      <c r="ACP234" s="1"/>
      <c r="ACQ234" s="1"/>
      <c r="ACR234" s="1"/>
      <c r="ACS234" s="1"/>
      <c r="ACT234" s="1"/>
      <c r="ACU234" s="1"/>
      <c r="ACV234" s="1"/>
      <c r="ACW234" s="1"/>
      <c r="ACX234" s="1"/>
      <c r="ACY234" s="1"/>
      <c r="ACZ234" s="1"/>
      <c r="ADA234" s="1"/>
      <c r="ADB234" s="1"/>
      <c r="ADC234" s="1"/>
      <c r="ADD234" s="1"/>
      <c r="ADE234" s="1"/>
      <c r="ADF234" s="1"/>
      <c r="ADG234" s="1"/>
      <c r="ADH234" s="1"/>
      <c r="ADI234" s="1"/>
      <c r="ADJ234" s="1"/>
      <c r="ADK234" s="1"/>
      <c r="ADL234" s="1"/>
      <c r="ADM234" s="1"/>
      <c r="ADN234" s="1"/>
      <c r="ADO234" s="1"/>
      <c r="ADP234" s="1"/>
      <c r="ADQ234" s="1"/>
      <c r="ADR234" s="1"/>
      <c r="ADS234" s="1"/>
      <c r="ADT234" s="1"/>
      <c r="ADU234" s="1"/>
      <c r="ADV234" s="1"/>
      <c r="ADW234" s="1"/>
      <c r="ADX234" s="1"/>
      <c r="ADY234" s="1"/>
      <c r="ADZ234" s="1"/>
      <c r="AEA234" s="1"/>
      <c r="AEB234" s="1"/>
      <c r="AEC234" s="1"/>
      <c r="AED234" s="1"/>
      <c r="AEE234" s="1"/>
      <c r="AEF234" s="1"/>
      <c r="AEG234" s="1"/>
      <c r="AEH234" s="1"/>
      <c r="AEI234" s="1"/>
      <c r="AEJ234" s="1"/>
      <c r="AEK234" s="1"/>
      <c r="AEL234" s="1"/>
      <c r="AEM234" s="1"/>
      <c r="AEN234" s="1"/>
      <c r="AEO234" s="1"/>
      <c r="AEP234" s="1"/>
      <c r="AEQ234" s="1"/>
      <c r="AER234" s="1"/>
      <c r="AES234" s="1"/>
      <c r="AET234" s="1"/>
      <c r="AEU234" s="1"/>
      <c r="AEV234" s="1"/>
      <c r="AEW234" s="1"/>
      <c r="AEX234" s="1"/>
      <c r="AEY234" s="1"/>
      <c r="AEZ234" s="1"/>
      <c r="AFA234" s="1"/>
      <c r="AFB234" s="1"/>
      <c r="AFC234" s="1"/>
      <c r="AFD234" s="1"/>
      <c r="AFE234" s="1"/>
      <c r="AFF234" s="1"/>
      <c r="AFG234" s="1"/>
      <c r="AFH234" s="1"/>
      <c r="AFI234" s="1"/>
      <c r="AFJ234" s="1"/>
      <c r="AFK234" s="1"/>
      <c r="AFL234" s="1"/>
      <c r="AFM234" s="1"/>
      <c r="AFN234" s="1"/>
      <c r="AFO234" s="1"/>
      <c r="AFP234" s="1"/>
      <c r="AFQ234" s="1"/>
      <c r="AFR234" s="1"/>
      <c r="AFS234" s="1"/>
      <c r="AFT234" s="1"/>
      <c r="AFU234" s="1"/>
      <c r="AFV234" s="1"/>
      <c r="AFW234" s="1"/>
      <c r="AFX234" s="1"/>
      <c r="AFY234" s="1"/>
      <c r="AFZ234" s="1"/>
      <c r="AGA234" s="1"/>
      <c r="AGB234" s="1"/>
      <c r="AGC234" s="1"/>
      <c r="AGD234" s="1"/>
      <c r="AGE234" s="1"/>
      <c r="AGF234" s="1"/>
      <c r="AGG234" s="1"/>
      <c r="AGH234" s="1"/>
      <c r="AGI234" s="1"/>
      <c r="AGJ234" s="1"/>
      <c r="AGK234" s="1"/>
      <c r="AGL234" s="1"/>
      <c r="AGM234" s="1"/>
      <c r="AGN234" s="1"/>
      <c r="AGO234" s="1"/>
      <c r="AGP234" s="1"/>
      <c r="AGQ234" s="1"/>
      <c r="AGR234" s="1"/>
      <c r="AGS234" s="1"/>
      <c r="AGT234" s="1"/>
      <c r="AGU234" s="1"/>
      <c r="AGV234" s="1"/>
      <c r="AGW234" s="1"/>
      <c r="AGX234" s="1"/>
      <c r="AGY234" s="1"/>
      <c r="AGZ234" s="1"/>
      <c r="AHA234" s="1"/>
      <c r="AHB234" s="1"/>
      <c r="AHC234" s="1"/>
      <c r="AHD234" s="1"/>
      <c r="AHE234" s="1"/>
      <c r="AHF234" s="1"/>
      <c r="AHG234" s="1"/>
      <c r="AHH234" s="1"/>
      <c r="AHI234" s="1"/>
      <c r="AHJ234" s="1"/>
      <c r="AHK234" s="1"/>
      <c r="AHL234" s="1"/>
      <c r="AHM234" s="1"/>
      <c r="AHN234" s="1"/>
      <c r="AHO234" s="1"/>
      <c r="AHP234" s="1"/>
      <c r="AHQ234" s="1"/>
      <c r="AHR234" s="1"/>
      <c r="AHS234" s="1"/>
      <c r="AHT234" s="1"/>
      <c r="AHU234" s="1"/>
      <c r="AHV234" s="1"/>
      <c r="AHW234" s="1"/>
      <c r="AHX234" s="1"/>
      <c r="AHY234" s="1"/>
      <c r="AHZ234" s="1"/>
      <c r="AIA234" s="1"/>
      <c r="AIB234" s="1"/>
      <c r="AIC234" s="1"/>
      <c r="AID234" s="1"/>
      <c r="AIE234" s="1"/>
      <c r="AIF234" s="1"/>
      <c r="AIG234" s="1"/>
      <c r="AIH234" s="1"/>
      <c r="AII234" s="1"/>
      <c r="AIJ234" s="1"/>
      <c r="AIK234" s="1"/>
      <c r="AIL234" s="1"/>
      <c r="AIM234" s="1"/>
      <c r="AIN234" s="1"/>
      <c r="AIO234" s="1"/>
      <c r="AIP234" s="1"/>
      <c r="AIQ234" s="1"/>
      <c r="AIR234" s="1"/>
      <c r="AIS234" s="1"/>
      <c r="AIT234" s="1"/>
      <c r="AIU234" s="1"/>
      <c r="AIV234" s="1"/>
      <c r="AIW234" s="1"/>
      <c r="AIX234" s="1"/>
      <c r="AIY234" s="1"/>
      <c r="AIZ234" s="1"/>
      <c r="AJA234" s="1"/>
      <c r="AJB234" s="1"/>
      <c r="AJC234" s="1"/>
      <c r="AJD234" s="1"/>
      <c r="AJE234" s="1"/>
      <c r="AJF234" s="1"/>
      <c r="AJG234" s="1"/>
      <c r="AJH234" s="1"/>
      <c r="AJI234" s="1"/>
      <c r="AJJ234" s="1"/>
      <c r="AJK234" s="1"/>
      <c r="AJL234" s="1"/>
      <c r="AJM234" s="1"/>
      <c r="AJN234" s="1"/>
      <c r="AJO234" s="1"/>
      <c r="AJP234" s="1"/>
      <c r="AJQ234" s="1"/>
      <c r="AJR234" s="1"/>
      <c r="AJS234" s="1"/>
      <c r="AJT234" s="1"/>
      <c r="AJU234" s="1"/>
      <c r="AJV234" s="1"/>
      <c r="AJW234" s="1"/>
      <c r="AJX234" s="1"/>
      <c r="AJY234" s="1"/>
      <c r="AJZ234" s="1"/>
      <c r="AKA234" s="1"/>
      <c r="AKB234" s="1"/>
      <c r="AKC234" s="1"/>
      <c r="AKD234" s="1"/>
      <c r="AKE234" s="1"/>
      <c r="AKF234" s="1"/>
      <c r="AKG234" s="1"/>
      <c r="AKH234" s="1"/>
      <c r="AKI234" s="1"/>
      <c r="AKJ234" s="1"/>
      <c r="AKK234" s="1"/>
      <c r="AKL234" s="1"/>
      <c r="AKM234" s="1"/>
      <c r="AKN234" s="1"/>
      <c r="AKO234" s="1"/>
      <c r="AKP234" s="1"/>
      <c r="AKQ234" s="1"/>
      <c r="AKR234" s="1"/>
      <c r="AKS234" s="1"/>
      <c r="AKT234" s="1"/>
      <c r="AKU234" s="1"/>
      <c r="AKV234" s="1"/>
      <c r="AKW234" s="1"/>
      <c r="AKX234" s="1"/>
      <c r="AKY234" s="1"/>
      <c r="AKZ234" s="1"/>
      <c r="ALA234" s="1"/>
      <c r="ALB234" s="1"/>
      <c r="ALC234" s="1"/>
      <c r="ALD234" s="1"/>
      <c r="ALE234" s="1"/>
      <c r="ALF234" s="1"/>
      <c r="ALG234" s="1"/>
      <c r="ALH234" s="1"/>
      <c r="ALI234" s="1"/>
      <c r="ALJ234" s="1"/>
      <c r="ALK234" s="1"/>
      <c r="ALL234" s="1"/>
      <c r="ALM234" s="1"/>
      <c r="ALN234" s="1"/>
      <c r="ALO234" s="1"/>
      <c r="ALP234" s="1"/>
      <c r="ALQ234" s="1"/>
      <c r="ALR234" s="1"/>
      <c r="ALS234" s="1"/>
      <c r="ALT234" s="1"/>
      <c r="ALU234" s="1"/>
      <c r="ALV234" s="1"/>
      <c r="ALW234" s="1"/>
      <c r="ALX234" s="1"/>
      <c r="ALY234" s="1"/>
      <c r="ALZ234" s="1"/>
      <c r="AMA234" s="1"/>
      <c r="AMB234" s="1"/>
      <c r="AMC234" s="1"/>
      <c r="AMD234" s="1"/>
      <c r="AME234" s="1"/>
      <c r="AMF234" s="1"/>
      <c r="AMG234" s="1"/>
      <c r="AMH234" s="1"/>
      <c r="AMI234" s="1"/>
      <c r="AMJ234" s="1"/>
      <c r="AMK234" s="1"/>
    </row>
    <row r="235" spans="1:1025" s="8" customFormat="1" ht="21" customHeight="1">
      <c r="A235" s="19"/>
      <c r="B235" s="88"/>
      <c r="C235" s="156"/>
      <c r="D235" s="156"/>
      <c r="E235" s="156"/>
      <c r="F235" s="156"/>
      <c r="G235" s="15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  <c r="XL235" s="1"/>
      <c r="XM235" s="1"/>
      <c r="XN235" s="1"/>
      <c r="XO235" s="1"/>
      <c r="XP235" s="1"/>
      <c r="XQ235" s="1"/>
      <c r="XR235" s="1"/>
      <c r="XS235" s="1"/>
      <c r="XT235" s="1"/>
      <c r="XU235" s="1"/>
      <c r="XV235" s="1"/>
      <c r="XW235" s="1"/>
      <c r="XX235" s="1"/>
      <c r="XY235" s="1"/>
      <c r="XZ235" s="1"/>
      <c r="YA235" s="1"/>
      <c r="YB235" s="1"/>
      <c r="YC235" s="1"/>
      <c r="YD235" s="1"/>
      <c r="YE235" s="1"/>
      <c r="YF235" s="1"/>
      <c r="YG235" s="1"/>
      <c r="YH235" s="1"/>
      <c r="YI235" s="1"/>
      <c r="YJ235" s="1"/>
      <c r="YK235" s="1"/>
      <c r="YL235" s="1"/>
      <c r="YM235" s="1"/>
      <c r="YN235" s="1"/>
      <c r="YO235" s="1"/>
      <c r="YP235" s="1"/>
      <c r="YQ235" s="1"/>
      <c r="YR235" s="1"/>
      <c r="YS235" s="1"/>
      <c r="YT235" s="1"/>
      <c r="YU235" s="1"/>
      <c r="YV235" s="1"/>
      <c r="YW235" s="1"/>
      <c r="YX235" s="1"/>
      <c r="YY235" s="1"/>
      <c r="YZ235" s="1"/>
      <c r="ZA235" s="1"/>
      <c r="ZB235" s="1"/>
      <c r="ZC235" s="1"/>
      <c r="ZD235" s="1"/>
      <c r="ZE235" s="1"/>
      <c r="ZF235" s="1"/>
      <c r="ZG235" s="1"/>
      <c r="ZH235" s="1"/>
      <c r="ZI235" s="1"/>
      <c r="ZJ235" s="1"/>
      <c r="ZK235" s="1"/>
      <c r="ZL235" s="1"/>
      <c r="ZM235" s="1"/>
      <c r="ZN235" s="1"/>
      <c r="ZO235" s="1"/>
      <c r="ZP235" s="1"/>
      <c r="ZQ235" s="1"/>
      <c r="ZR235" s="1"/>
      <c r="ZS235" s="1"/>
      <c r="ZT235" s="1"/>
      <c r="ZU235" s="1"/>
      <c r="ZV235" s="1"/>
      <c r="ZW235" s="1"/>
      <c r="ZX235" s="1"/>
      <c r="ZY235" s="1"/>
      <c r="ZZ235" s="1"/>
      <c r="AAA235" s="1"/>
      <c r="AAB235" s="1"/>
      <c r="AAC235" s="1"/>
      <c r="AAD235" s="1"/>
      <c r="AAE235" s="1"/>
      <c r="AAF235" s="1"/>
      <c r="AAG235" s="1"/>
      <c r="AAH235" s="1"/>
      <c r="AAI235" s="1"/>
      <c r="AAJ235" s="1"/>
      <c r="AAK235" s="1"/>
      <c r="AAL235" s="1"/>
      <c r="AAM235" s="1"/>
      <c r="AAN235" s="1"/>
      <c r="AAO235" s="1"/>
      <c r="AAP235" s="1"/>
      <c r="AAQ235" s="1"/>
      <c r="AAR235" s="1"/>
      <c r="AAS235" s="1"/>
      <c r="AAT235" s="1"/>
      <c r="AAU235" s="1"/>
      <c r="AAV235" s="1"/>
      <c r="AAW235" s="1"/>
      <c r="AAX235" s="1"/>
      <c r="AAY235" s="1"/>
      <c r="AAZ235" s="1"/>
      <c r="ABA235" s="1"/>
      <c r="ABB235" s="1"/>
      <c r="ABC235" s="1"/>
      <c r="ABD235" s="1"/>
      <c r="ABE235" s="1"/>
      <c r="ABF235" s="1"/>
      <c r="ABG235" s="1"/>
      <c r="ABH235" s="1"/>
      <c r="ABI235" s="1"/>
      <c r="ABJ235" s="1"/>
      <c r="ABK235" s="1"/>
      <c r="ABL235" s="1"/>
      <c r="ABM235" s="1"/>
      <c r="ABN235" s="1"/>
      <c r="ABO235" s="1"/>
      <c r="ABP235" s="1"/>
      <c r="ABQ235" s="1"/>
      <c r="ABR235" s="1"/>
      <c r="ABS235" s="1"/>
      <c r="ABT235" s="1"/>
      <c r="ABU235" s="1"/>
      <c r="ABV235" s="1"/>
      <c r="ABW235" s="1"/>
      <c r="ABX235" s="1"/>
      <c r="ABY235" s="1"/>
      <c r="ABZ235" s="1"/>
      <c r="ACA235" s="1"/>
      <c r="ACB235" s="1"/>
      <c r="ACC235" s="1"/>
      <c r="ACD235" s="1"/>
      <c r="ACE235" s="1"/>
      <c r="ACF235" s="1"/>
      <c r="ACG235" s="1"/>
      <c r="ACH235" s="1"/>
      <c r="ACI235" s="1"/>
      <c r="ACJ235" s="1"/>
      <c r="ACK235" s="1"/>
      <c r="ACL235" s="1"/>
      <c r="ACM235" s="1"/>
      <c r="ACN235" s="1"/>
      <c r="ACO235" s="1"/>
      <c r="ACP235" s="1"/>
      <c r="ACQ235" s="1"/>
      <c r="ACR235" s="1"/>
      <c r="ACS235" s="1"/>
      <c r="ACT235" s="1"/>
      <c r="ACU235" s="1"/>
      <c r="ACV235" s="1"/>
      <c r="ACW235" s="1"/>
      <c r="ACX235" s="1"/>
      <c r="ACY235" s="1"/>
      <c r="ACZ235" s="1"/>
      <c r="ADA235" s="1"/>
      <c r="ADB235" s="1"/>
      <c r="ADC235" s="1"/>
      <c r="ADD235" s="1"/>
      <c r="ADE235" s="1"/>
      <c r="ADF235" s="1"/>
      <c r="ADG235" s="1"/>
      <c r="ADH235" s="1"/>
      <c r="ADI235" s="1"/>
      <c r="ADJ235" s="1"/>
      <c r="ADK235" s="1"/>
      <c r="ADL235" s="1"/>
      <c r="ADM235" s="1"/>
      <c r="ADN235" s="1"/>
      <c r="ADO235" s="1"/>
      <c r="ADP235" s="1"/>
      <c r="ADQ235" s="1"/>
      <c r="ADR235" s="1"/>
      <c r="ADS235" s="1"/>
      <c r="ADT235" s="1"/>
      <c r="ADU235" s="1"/>
      <c r="ADV235" s="1"/>
      <c r="ADW235" s="1"/>
      <c r="ADX235" s="1"/>
      <c r="ADY235" s="1"/>
      <c r="ADZ235" s="1"/>
      <c r="AEA235" s="1"/>
      <c r="AEB235" s="1"/>
      <c r="AEC235" s="1"/>
      <c r="AED235" s="1"/>
      <c r="AEE235" s="1"/>
      <c r="AEF235" s="1"/>
      <c r="AEG235" s="1"/>
      <c r="AEH235" s="1"/>
      <c r="AEI235" s="1"/>
      <c r="AEJ235" s="1"/>
      <c r="AEK235" s="1"/>
      <c r="AEL235" s="1"/>
      <c r="AEM235" s="1"/>
      <c r="AEN235" s="1"/>
      <c r="AEO235" s="1"/>
      <c r="AEP235" s="1"/>
      <c r="AEQ235" s="1"/>
      <c r="AER235" s="1"/>
      <c r="AES235" s="1"/>
      <c r="AET235" s="1"/>
      <c r="AEU235" s="1"/>
      <c r="AEV235" s="1"/>
      <c r="AEW235" s="1"/>
      <c r="AEX235" s="1"/>
      <c r="AEY235" s="1"/>
      <c r="AEZ235" s="1"/>
      <c r="AFA235" s="1"/>
      <c r="AFB235" s="1"/>
      <c r="AFC235" s="1"/>
      <c r="AFD235" s="1"/>
      <c r="AFE235" s="1"/>
      <c r="AFF235" s="1"/>
      <c r="AFG235" s="1"/>
      <c r="AFH235" s="1"/>
      <c r="AFI235" s="1"/>
      <c r="AFJ235" s="1"/>
      <c r="AFK235" s="1"/>
      <c r="AFL235" s="1"/>
      <c r="AFM235" s="1"/>
      <c r="AFN235" s="1"/>
      <c r="AFO235" s="1"/>
      <c r="AFP235" s="1"/>
      <c r="AFQ235" s="1"/>
      <c r="AFR235" s="1"/>
      <c r="AFS235" s="1"/>
      <c r="AFT235" s="1"/>
      <c r="AFU235" s="1"/>
      <c r="AFV235" s="1"/>
      <c r="AFW235" s="1"/>
      <c r="AFX235" s="1"/>
      <c r="AFY235" s="1"/>
      <c r="AFZ235" s="1"/>
      <c r="AGA235" s="1"/>
      <c r="AGB235" s="1"/>
      <c r="AGC235" s="1"/>
      <c r="AGD235" s="1"/>
      <c r="AGE235" s="1"/>
      <c r="AGF235" s="1"/>
      <c r="AGG235" s="1"/>
      <c r="AGH235" s="1"/>
      <c r="AGI235" s="1"/>
      <c r="AGJ235" s="1"/>
      <c r="AGK235" s="1"/>
      <c r="AGL235" s="1"/>
      <c r="AGM235" s="1"/>
      <c r="AGN235" s="1"/>
      <c r="AGO235" s="1"/>
      <c r="AGP235" s="1"/>
      <c r="AGQ235" s="1"/>
      <c r="AGR235" s="1"/>
      <c r="AGS235" s="1"/>
      <c r="AGT235" s="1"/>
      <c r="AGU235" s="1"/>
      <c r="AGV235" s="1"/>
      <c r="AGW235" s="1"/>
      <c r="AGX235" s="1"/>
      <c r="AGY235" s="1"/>
      <c r="AGZ235" s="1"/>
      <c r="AHA235" s="1"/>
      <c r="AHB235" s="1"/>
      <c r="AHC235" s="1"/>
      <c r="AHD235" s="1"/>
      <c r="AHE235" s="1"/>
      <c r="AHF235" s="1"/>
      <c r="AHG235" s="1"/>
      <c r="AHH235" s="1"/>
      <c r="AHI235" s="1"/>
      <c r="AHJ235" s="1"/>
      <c r="AHK235" s="1"/>
      <c r="AHL235" s="1"/>
      <c r="AHM235" s="1"/>
      <c r="AHN235" s="1"/>
      <c r="AHO235" s="1"/>
      <c r="AHP235" s="1"/>
      <c r="AHQ235" s="1"/>
      <c r="AHR235" s="1"/>
      <c r="AHS235" s="1"/>
      <c r="AHT235" s="1"/>
      <c r="AHU235" s="1"/>
      <c r="AHV235" s="1"/>
      <c r="AHW235" s="1"/>
      <c r="AHX235" s="1"/>
      <c r="AHY235" s="1"/>
      <c r="AHZ235" s="1"/>
      <c r="AIA235" s="1"/>
      <c r="AIB235" s="1"/>
      <c r="AIC235" s="1"/>
      <c r="AID235" s="1"/>
      <c r="AIE235" s="1"/>
      <c r="AIF235" s="1"/>
      <c r="AIG235" s="1"/>
      <c r="AIH235" s="1"/>
      <c r="AII235" s="1"/>
      <c r="AIJ235" s="1"/>
      <c r="AIK235" s="1"/>
      <c r="AIL235" s="1"/>
      <c r="AIM235" s="1"/>
      <c r="AIN235" s="1"/>
      <c r="AIO235" s="1"/>
      <c r="AIP235" s="1"/>
      <c r="AIQ235" s="1"/>
      <c r="AIR235" s="1"/>
      <c r="AIS235" s="1"/>
      <c r="AIT235" s="1"/>
      <c r="AIU235" s="1"/>
      <c r="AIV235" s="1"/>
      <c r="AIW235" s="1"/>
      <c r="AIX235" s="1"/>
      <c r="AIY235" s="1"/>
      <c r="AIZ235" s="1"/>
      <c r="AJA235" s="1"/>
      <c r="AJB235" s="1"/>
      <c r="AJC235" s="1"/>
      <c r="AJD235" s="1"/>
      <c r="AJE235" s="1"/>
      <c r="AJF235" s="1"/>
      <c r="AJG235" s="1"/>
      <c r="AJH235" s="1"/>
      <c r="AJI235" s="1"/>
      <c r="AJJ235" s="1"/>
      <c r="AJK235" s="1"/>
      <c r="AJL235" s="1"/>
      <c r="AJM235" s="1"/>
      <c r="AJN235" s="1"/>
      <c r="AJO235" s="1"/>
      <c r="AJP235" s="1"/>
      <c r="AJQ235" s="1"/>
      <c r="AJR235" s="1"/>
      <c r="AJS235" s="1"/>
      <c r="AJT235" s="1"/>
      <c r="AJU235" s="1"/>
      <c r="AJV235" s="1"/>
      <c r="AJW235" s="1"/>
      <c r="AJX235" s="1"/>
      <c r="AJY235" s="1"/>
      <c r="AJZ235" s="1"/>
      <c r="AKA235" s="1"/>
      <c r="AKB235" s="1"/>
      <c r="AKC235" s="1"/>
      <c r="AKD235" s="1"/>
      <c r="AKE235" s="1"/>
      <c r="AKF235" s="1"/>
      <c r="AKG235" s="1"/>
      <c r="AKH235" s="1"/>
      <c r="AKI235" s="1"/>
      <c r="AKJ235" s="1"/>
      <c r="AKK235" s="1"/>
      <c r="AKL235" s="1"/>
      <c r="AKM235" s="1"/>
      <c r="AKN235" s="1"/>
      <c r="AKO235" s="1"/>
      <c r="AKP235" s="1"/>
      <c r="AKQ235" s="1"/>
      <c r="AKR235" s="1"/>
      <c r="AKS235" s="1"/>
      <c r="AKT235" s="1"/>
      <c r="AKU235" s="1"/>
      <c r="AKV235" s="1"/>
      <c r="AKW235" s="1"/>
      <c r="AKX235" s="1"/>
      <c r="AKY235" s="1"/>
      <c r="AKZ235" s="1"/>
      <c r="ALA235" s="1"/>
      <c r="ALB235" s="1"/>
      <c r="ALC235" s="1"/>
      <c r="ALD235" s="1"/>
      <c r="ALE235" s="1"/>
      <c r="ALF235" s="1"/>
      <c r="ALG235" s="1"/>
      <c r="ALH235" s="1"/>
      <c r="ALI235" s="1"/>
      <c r="ALJ235" s="1"/>
      <c r="ALK235" s="1"/>
      <c r="ALL235" s="1"/>
      <c r="ALM235" s="1"/>
      <c r="ALN235" s="1"/>
      <c r="ALO235" s="1"/>
      <c r="ALP235" s="1"/>
      <c r="ALQ235" s="1"/>
      <c r="ALR235" s="1"/>
      <c r="ALS235" s="1"/>
      <c r="ALT235" s="1"/>
      <c r="ALU235" s="1"/>
      <c r="ALV235" s="1"/>
      <c r="ALW235" s="1"/>
      <c r="ALX235" s="1"/>
      <c r="ALY235" s="1"/>
      <c r="ALZ235" s="1"/>
      <c r="AMA235" s="1"/>
      <c r="AMB235" s="1"/>
      <c r="AMC235" s="1"/>
      <c r="AMD235" s="1"/>
      <c r="AME235" s="1"/>
      <c r="AMF235" s="1"/>
      <c r="AMG235" s="1"/>
      <c r="AMH235" s="1"/>
      <c r="AMI235" s="1"/>
      <c r="AMJ235" s="1"/>
      <c r="AMK235" s="1"/>
    </row>
    <row r="236" spans="1:1025" s="8" customFormat="1" ht="27" customHeight="1">
      <c r="A236" s="115" t="s">
        <v>367</v>
      </c>
      <c r="B236" s="116"/>
      <c r="C236" s="116"/>
      <c r="D236" s="116"/>
      <c r="E236" s="116"/>
      <c r="F236" s="116"/>
      <c r="G236" s="11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  <c r="XL236" s="1"/>
      <c r="XM236" s="1"/>
      <c r="XN236" s="1"/>
      <c r="XO236" s="1"/>
      <c r="XP236" s="1"/>
      <c r="XQ236" s="1"/>
      <c r="XR236" s="1"/>
      <c r="XS236" s="1"/>
      <c r="XT236" s="1"/>
      <c r="XU236" s="1"/>
      <c r="XV236" s="1"/>
      <c r="XW236" s="1"/>
      <c r="XX236" s="1"/>
      <c r="XY236" s="1"/>
      <c r="XZ236" s="1"/>
      <c r="YA236" s="1"/>
      <c r="YB236" s="1"/>
      <c r="YC236" s="1"/>
      <c r="YD236" s="1"/>
      <c r="YE236" s="1"/>
      <c r="YF236" s="1"/>
      <c r="YG236" s="1"/>
      <c r="YH236" s="1"/>
      <c r="YI236" s="1"/>
      <c r="YJ236" s="1"/>
      <c r="YK236" s="1"/>
      <c r="YL236" s="1"/>
      <c r="YM236" s="1"/>
      <c r="YN236" s="1"/>
      <c r="YO236" s="1"/>
      <c r="YP236" s="1"/>
      <c r="YQ236" s="1"/>
      <c r="YR236" s="1"/>
      <c r="YS236" s="1"/>
      <c r="YT236" s="1"/>
      <c r="YU236" s="1"/>
      <c r="YV236" s="1"/>
      <c r="YW236" s="1"/>
      <c r="YX236" s="1"/>
      <c r="YY236" s="1"/>
      <c r="YZ236" s="1"/>
      <c r="ZA236" s="1"/>
      <c r="ZB236" s="1"/>
      <c r="ZC236" s="1"/>
      <c r="ZD236" s="1"/>
      <c r="ZE236" s="1"/>
      <c r="ZF236" s="1"/>
      <c r="ZG236" s="1"/>
      <c r="ZH236" s="1"/>
      <c r="ZI236" s="1"/>
      <c r="ZJ236" s="1"/>
      <c r="ZK236" s="1"/>
      <c r="ZL236" s="1"/>
      <c r="ZM236" s="1"/>
      <c r="ZN236" s="1"/>
      <c r="ZO236" s="1"/>
      <c r="ZP236" s="1"/>
      <c r="ZQ236" s="1"/>
      <c r="ZR236" s="1"/>
      <c r="ZS236" s="1"/>
      <c r="ZT236" s="1"/>
      <c r="ZU236" s="1"/>
      <c r="ZV236" s="1"/>
      <c r="ZW236" s="1"/>
      <c r="ZX236" s="1"/>
      <c r="ZY236" s="1"/>
      <c r="ZZ236" s="1"/>
      <c r="AAA236" s="1"/>
      <c r="AAB236" s="1"/>
      <c r="AAC236" s="1"/>
      <c r="AAD236" s="1"/>
      <c r="AAE236" s="1"/>
      <c r="AAF236" s="1"/>
      <c r="AAG236" s="1"/>
      <c r="AAH236" s="1"/>
      <c r="AAI236" s="1"/>
      <c r="AAJ236" s="1"/>
      <c r="AAK236" s="1"/>
      <c r="AAL236" s="1"/>
      <c r="AAM236" s="1"/>
      <c r="AAN236" s="1"/>
      <c r="AAO236" s="1"/>
      <c r="AAP236" s="1"/>
      <c r="AAQ236" s="1"/>
      <c r="AAR236" s="1"/>
      <c r="AAS236" s="1"/>
      <c r="AAT236" s="1"/>
      <c r="AAU236" s="1"/>
      <c r="AAV236" s="1"/>
      <c r="AAW236" s="1"/>
      <c r="AAX236" s="1"/>
      <c r="AAY236" s="1"/>
      <c r="AAZ236" s="1"/>
      <c r="ABA236" s="1"/>
      <c r="ABB236" s="1"/>
      <c r="ABC236" s="1"/>
      <c r="ABD236" s="1"/>
      <c r="ABE236" s="1"/>
      <c r="ABF236" s="1"/>
      <c r="ABG236" s="1"/>
      <c r="ABH236" s="1"/>
      <c r="ABI236" s="1"/>
      <c r="ABJ236" s="1"/>
      <c r="ABK236" s="1"/>
      <c r="ABL236" s="1"/>
      <c r="ABM236" s="1"/>
      <c r="ABN236" s="1"/>
      <c r="ABO236" s="1"/>
      <c r="ABP236" s="1"/>
      <c r="ABQ236" s="1"/>
      <c r="ABR236" s="1"/>
      <c r="ABS236" s="1"/>
      <c r="ABT236" s="1"/>
      <c r="ABU236" s="1"/>
      <c r="ABV236" s="1"/>
      <c r="ABW236" s="1"/>
      <c r="ABX236" s="1"/>
      <c r="ABY236" s="1"/>
      <c r="ABZ236" s="1"/>
      <c r="ACA236" s="1"/>
      <c r="ACB236" s="1"/>
      <c r="ACC236" s="1"/>
      <c r="ACD236" s="1"/>
      <c r="ACE236" s="1"/>
      <c r="ACF236" s="1"/>
      <c r="ACG236" s="1"/>
      <c r="ACH236" s="1"/>
      <c r="ACI236" s="1"/>
      <c r="ACJ236" s="1"/>
      <c r="ACK236" s="1"/>
      <c r="ACL236" s="1"/>
      <c r="ACM236" s="1"/>
      <c r="ACN236" s="1"/>
      <c r="ACO236" s="1"/>
      <c r="ACP236" s="1"/>
      <c r="ACQ236" s="1"/>
      <c r="ACR236" s="1"/>
      <c r="ACS236" s="1"/>
      <c r="ACT236" s="1"/>
      <c r="ACU236" s="1"/>
      <c r="ACV236" s="1"/>
      <c r="ACW236" s="1"/>
      <c r="ACX236" s="1"/>
      <c r="ACY236" s="1"/>
      <c r="ACZ236" s="1"/>
      <c r="ADA236" s="1"/>
      <c r="ADB236" s="1"/>
      <c r="ADC236" s="1"/>
      <c r="ADD236" s="1"/>
      <c r="ADE236" s="1"/>
      <c r="ADF236" s="1"/>
      <c r="ADG236" s="1"/>
      <c r="ADH236" s="1"/>
      <c r="ADI236" s="1"/>
      <c r="ADJ236" s="1"/>
      <c r="ADK236" s="1"/>
      <c r="ADL236" s="1"/>
      <c r="ADM236" s="1"/>
      <c r="ADN236" s="1"/>
      <c r="ADO236" s="1"/>
      <c r="ADP236" s="1"/>
      <c r="ADQ236" s="1"/>
      <c r="ADR236" s="1"/>
      <c r="ADS236" s="1"/>
      <c r="ADT236" s="1"/>
      <c r="ADU236" s="1"/>
      <c r="ADV236" s="1"/>
      <c r="ADW236" s="1"/>
      <c r="ADX236" s="1"/>
      <c r="ADY236" s="1"/>
      <c r="ADZ236" s="1"/>
      <c r="AEA236" s="1"/>
      <c r="AEB236" s="1"/>
      <c r="AEC236" s="1"/>
      <c r="AED236" s="1"/>
      <c r="AEE236" s="1"/>
      <c r="AEF236" s="1"/>
      <c r="AEG236" s="1"/>
      <c r="AEH236" s="1"/>
      <c r="AEI236" s="1"/>
      <c r="AEJ236" s="1"/>
      <c r="AEK236" s="1"/>
      <c r="AEL236" s="1"/>
      <c r="AEM236" s="1"/>
      <c r="AEN236" s="1"/>
      <c r="AEO236" s="1"/>
      <c r="AEP236" s="1"/>
      <c r="AEQ236" s="1"/>
      <c r="AER236" s="1"/>
      <c r="AES236" s="1"/>
      <c r="AET236" s="1"/>
      <c r="AEU236" s="1"/>
      <c r="AEV236" s="1"/>
      <c r="AEW236" s="1"/>
      <c r="AEX236" s="1"/>
      <c r="AEY236" s="1"/>
      <c r="AEZ236" s="1"/>
      <c r="AFA236" s="1"/>
      <c r="AFB236" s="1"/>
      <c r="AFC236" s="1"/>
      <c r="AFD236" s="1"/>
      <c r="AFE236" s="1"/>
      <c r="AFF236" s="1"/>
      <c r="AFG236" s="1"/>
      <c r="AFH236" s="1"/>
      <c r="AFI236" s="1"/>
      <c r="AFJ236" s="1"/>
      <c r="AFK236" s="1"/>
      <c r="AFL236" s="1"/>
      <c r="AFM236" s="1"/>
      <c r="AFN236" s="1"/>
      <c r="AFO236" s="1"/>
      <c r="AFP236" s="1"/>
      <c r="AFQ236" s="1"/>
      <c r="AFR236" s="1"/>
      <c r="AFS236" s="1"/>
      <c r="AFT236" s="1"/>
      <c r="AFU236" s="1"/>
      <c r="AFV236" s="1"/>
      <c r="AFW236" s="1"/>
      <c r="AFX236" s="1"/>
      <c r="AFY236" s="1"/>
      <c r="AFZ236" s="1"/>
      <c r="AGA236" s="1"/>
      <c r="AGB236" s="1"/>
      <c r="AGC236" s="1"/>
      <c r="AGD236" s="1"/>
      <c r="AGE236" s="1"/>
      <c r="AGF236" s="1"/>
      <c r="AGG236" s="1"/>
      <c r="AGH236" s="1"/>
      <c r="AGI236" s="1"/>
      <c r="AGJ236" s="1"/>
      <c r="AGK236" s="1"/>
      <c r="AGL236" s="1"/>
      <c r="AGM236" s="1"/>
      <c r="AGN236" s="1"/>
      <c r="AGO236" s="1"/>
      <c r="AGP236" s="1"/>
      <c r="AGQ236" s="1"/>
      <c r="AGR236" s="1"/>
      <c r="AGS236" s="1"/>
      <c r="AGT236" s="1"/>
      <c r="AGU236" s="1"/>
      <c r="AGV236" s="1"/>
      <c r="AGW236" s="1"/>
      <c r="AGX236" s="1"/>
      <c r="AGY236" s="1"/>
      <c r="AGZ236" s="1"/>
      <c r="AHA236" s="1"/>
      <c r="AHB236" s="1"/>
      <c r="AHC236" s="1"/>
      <c r="AHD236" s="1"/>
      <c r="AHE236" s="1"/>
      <c r="AHF236" s="1"/>
      <c r="AHG236" s="1"/>
      <c r="AHH236" s="1"/>
      <c r="AHI236" s="1"/>
      <c r="AHJ236" s="1"/>
      <c r="AHK236" s="1"/>
      <c r="AHL236" s="1"/>
      <c r="AHM236" s="1"/>
      <c r="AHN236" s="1"/>
      <c r="AHO236" s="1"/>
      <c r="AHP236" s="1"/>
      <c r="AHQ236" s="1"/>
      <c r="AHR236" s="1"/>
      <c r="AHS236" s="1"/>
      <c r="AHT236" s="1"/>
      <c r="AHU236" s="1"/>
      <c r="AHV236" s="1"/>
      <c r="AHW236" s="1"/>
      <c r="AHX236" s="1"/>
      <c r="AHY236" s="1"/>
      <c r="AHZ236" s="1"/>
      <c r="AIA236" s="1"/>
      <c r="AIB236" s="1"/>
      <c r="AIC236" s="1"/>
      <c r="AID236" s="1"/>
      <c r="AIE236" s="1"/>
      <c r="AIF236" s="1"/>
      <c r="AIG236" s="1"/>
      <c r="AIH236" s="1"/>
      <c r="AII236" s="1"/>
      <c r="AIJ236" s="1"/>
      <c r="AIK236" s="1"/>
      <c r="AIL236" s="1"/>
      <c r="AIM236" s="1"/>
      <c r="AIN236" s="1"/>
      <c r="AIO236" s="1"/>
      <c r="AIP236" s="1"/>
      <c r="AIQ236" s="1"/>
      <c r="AIR236" s="1"/>
      <c r="AIS236" s="1"/>
      <c r="AIT236" s="1"/>
      <c r="AIU236" s="1"/>
      <c r="AIV236" s="1"/>
      <c r="AIW236" s="1"/>
      <c r="AIX236" s="1"/>
      <c r="AIY236" s="1"/>
      <c r="AIZ236" s="1"/>
      <c r="AJA236" s="1"/>
      <c r="AJB236" s="1"/>
      <c r="AJC236" s="1"/>
      <c r="AJD236" s="1"/>
      <c r="AJE236" s="1"/>
      <c r="AJF236" s="1"/>
      <c r="AJG236" s="1"/>
      <c r="AJH236" s="1"/>
      <c r="AJI236" s="1"/>
      <c r="AJJ236" s="1"/>
      <c r="AJK236" s="1"/>
      <c r="AJL236" s="1"/>
      <c r="AJM236" s="1"/>
      <c r="AJN236" s="1"/>
      <c r="AJO236" s="1"/>
      <c r="AJP236" s="1"/>
      <c r="AJQ236" s="1"/>
      <c r="AJR236" s="1"/>
      <c r="AJS236" s="1"/>
      <c r="AJT236" s="1"/>
      <c r="AJU236" s="1"/>
      <c r="AJV236" s="1"/>
      <c r="AJW236" s="1"/>
      <c r="AJX236" s="1"/>
      <c r="AJY236" s="1"/>
      <c r="AJZ236" s="1"/>
      <c r="AKA236" s="1"/>
      <c r="AKB236" s="1"/>
      <c r="AKC236" s="1"/>
      <c r="AKD236" s="1"/>
      <c r="AKE236" s="1"/>
      <c r="AKF236" s="1"/>
      <c r="AKG236" s="1"/>
      <c r="AKH236" s="1"/>
      <c r="AKI236" s="1"/>
      <c r="AKJ236" s="1"/>
      <c r="AKK236" s="1"/>
      <c r="AKL236" s="1"/>
      <c r="AKM236" s="1"/>
      <c r="AKN236" s="1"/>
      <c r="AKO236" s="1"/>
      <c r="AKP236" s="1"/>
      <c r="AKQ236" s="1"/>
      <c r="AKR236" s="1"/>
      <c r="AKS236" s="1"/>
      <c r="AKT236" s="1"/>
      <c r="AKU236" s="1"/>
      <c r="AKV236" s="1"/>
      <c r="AKW236" s="1"/>
      <c r="AKX236" s="1"/>
      <c r="AKY236" s="1"/>
      <c r="AKZ236" s="1"/>
      <c r="ALA236" s="1"/>
      <c r="ALB236" s="1"/>
      <c r="ALC236" s="1"/>
      <c r="ALD236" s="1"/>
      <c r="ALE236" s="1"/>
      <c r="ALF236" s="1"/>
      <c r="ALG236" s="1"/>
      <c r="ALH236" s="1"/>
      <c r="ALI236" s="1"/>
      <c r="ALJ236" s="1"/>
      <c r="ALK236" s="1"/>
      <c r="ALL236" s="1"/>
      <c r="ALM236" s="1"/>
      <c r="ALN236" s="1"/>
      <c r="ALO236" s="1"/>
      <c r="ALP236" s="1"/>
      <c r="ALQ236" s="1"/>
      <c r="ALR236" s="1"/>
      <c r="ALS236" s="1"/>
      <c r="ALT236" s="1"/>
      <c r="ALU236" s="1"/>
      <c r="ALV236" s="1"/>
      <c r="ALW236" s="1"/>
      <c r="ALX236" s="1"/>
      <c r="ALY236" s="1"/>
      <c r="ALZ236" s="1"/>
      <c r="AMA236" s="1"/>
      <c r="AMB236" s="1"/>
      <c r="AMC236" s="1"/>
      <c r="AMD236" s="1"/>
      <c r="AME236" s="1"/>
      <c r="AMF236" s="1"/>
      <c r="AMG236" s="1"/>
      <c r="AMH236" s="1"/>
      <c r="AMI236" s="1"/>
      <c r="AMJ236" s="1"/>
      <c r="AMK236" s="1"/>
    </row>
    <row r="237" spans="1:1025" s="8" customFormat="1" ht="25.5">
      <c r="A237" s="18" t="s">
        <v>216</v>
      </c>
      <c r="B237" s="65" t="s">
        <v>191</v>
      </c>
      <c r="C237" s="107" t="s">
        <v>215</v>
      </c>
      <c r="D237" s="107"/>
      <c r="E237" s="107"/>
      <c r="F237" s="107"/>
      <c r="G237" s="10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  <c r="XL237" s="1"/>
      <c r="XM237" s="1"/>
      <c r="XN237" s="1"/>
      <c r="XO237" s="1"/>
      <c r="XP237" s="1"/>
      <c r="XQ237" s="1"/>
      <c r="XR237" s="1"/>
      <c r="XS237" s="1"/>
      <c r="XT237" s="1"/>
      <c r="XU237" s="1"/>
      <c r="XV237" s="1"/>
      <c r="XW237" s="1"/>
      <c r="XX237" s="1"/>
      <c r="XY237" s="1"/>
      <c r="XZ237" s="1"/>
      <c r="YA237" s="1"/>
      <c r="YB237" s="1"/>
      <c r="YC237" s="1"/>
      <c r="YD237" s="1"/>
      <c r="YE237" s="1"/>
      <c r="YF237" s="1"/>
      <c r="YG237" s="1"/>
      <c r="YH237" s="1"/>
      <c r="YI237" s="1"/>
      <c r="YJ237" s="1"/>
      <c r="YK237" s="1"/>
      <c r="YL237" s="1"/>
      <c r="YM237" s="1"/>
      <c r="YN237" s="1"/>
      <c r="YO237" s="1"/>
      <c r="YP237" s="1"/>
      <c r="YQ237" s="1"/>
      <c r="YR237" s="1"/>
      <c r="YS237" s="1"/>
      <c r="YT237" s="1"/>
      <c r="YU237" s="1"/>
      <c r="YV237" s="1"/>
      <c r="YW237" s="1"/>
      <c r="YX237" s="1"/>
      <c r="YY237" s="1"/>
      <c r="YZ237" s="1"/>
      <c r="ZA237" s="1"/>
      <c r="ZB237" s="1"/>
      <c r="ZC237" s="1"/>
      <c r="ZD237" s="1"/>
      <c r="ZE237" s="1"/>
      <c r="ZF237" s="1"/>
      <c r="ZG237" s="1"/>
      <c r="ZH237" s="1"/>
      <c r="ZI237" s="1"/>
      <c r="ZJ237" s="1"/>
      <c r="ZK237" s="1"/>
      <c r="ZL237" s="1"/>
      <c r="ZM237" s="1"/>
      <c r="ZN237" s="1"/>
      <c r="ZO237" s="1"/>
      <c r="ZP237" s="1"/>
      <c r="ZQ237" s="1"/>
      <c r="ZR237" s="1"/>
      <c r="ZS237" s="1"/>
      <c r="ZT237" s="1"/>
      <c r="ZU237" s="1"/>
      <c r="ZV237" s="1"/>
      <c r="ZW237" s="1"/>
      <c r="ZX237" s="1"/>
      <c r="ZY237" s="1"/>
      <c r="ZZ237" s="1"/>
      <c r="AAA237" s="1"/>
      <c r="AAB237" s="1"/>
      <c r="AAC237" s="1"/>
      <c r="AAD237" s="1"/>
      <c r="AAE237" s="1"/>
      <c r="AAF237" s="1"/>
      <c r="AAG237" s="1"/>
      <c r="AAH237" s="1"/>
      <c r="AAI237" s="1"/>
      <c r="AAJ237" s="1"/>
      <c r="AAK237" s="1"/>
      <c r="AAL237" s="1"/>
      <c r="AAM237" s="1"/>
      <c r="AAN237" s="1"/>
      <c r="AAO237" s="1"/>
      <c r="AAP237" s="1"/>
      <c r="AAQ237" s="1"/>
      <c r="AAR237" s="1"/>
      <c r="AAS237" s="1"/>
      <c r="AAT237" s="1"/>
      <c r="AAU237" s="1"/>
      <c r="AAV237" s="1"/>
      <c r="AAW237" s="1"/>
      <c r="AAX237" s="1"/>
      <c r="AAY237" s="1"/>
      <c r="AAZ237" s="1"/>
      <c r="ABA237" s="1"/>
      <c r="ABB237" s="1"/>
      <c r="ABC237" s="1"/>
      <c r="ABD237" s="1"/>
      <c r="ABE237" s="1"/>
      <c r="ABF237" s="1"/>
      <c r="ABG237" s="1"/>
      <c r="ABH237" s="1"/>
      <c r="ABI237" s="1"/>
      <c r="ABJ237" s="1"/>
      <c r="ABK237" s="1"/>
      <c r="ABL237" s="1"/>
      <c r="ABM237" s="1"/>
      <c r="ABN237" s="1"/>
      <c r="ABO237" s="1"/>
      <c r="ABP237" s="1"/>
      <c r="ABQ237" s="1"/>
      <c r="ABR237" s="1"/>
      <c r="ABS237" s="1"/>
      <c r="ABT237" s="1"/>
      <c r="ABU237" s="1"/>
      <c r="ABV237" s="1"/>
      <c r="ABW237" s="1"/>
      <c r="ABX237" s="1"/>
      <c r="ABY237" s="1"/>
      <c r="ABZ237" s="1"/>
      <c r="ACA237" s="1"/>
      <c r="ACB237" s="1"/>
      <c r="ACC237" s="1"/>
      <c r="ACD237" s="1"/>
      <c r="ACE237" s="1"/>
      <c r="ACF237" s="1"/>
      <c r="ACG237" s="1"/>
      <c r="ACH237" s="1"/>
      <c r="ACI237" s="1"/>
      <c r="ACJ237" s="1"/>
      <c r="ACK237" s="1"/>
      <c r="ACL237" s="1"/>
      <c r="ACM237" s="1"/>
      <c r="ACN237" s="1"/>
      <c r="ACO237" s="1"/>
      <c r="ACP237" s="1"/>
      <c r="ACQ237" s="1"/>
      <c r="ACR237" s="1"/>
      <c r="ACS237" s="1"/>
      <c r="ACT237" s="1"/>
      <c r="ACU237" s="1"/>
      <c r="ACV237" s="1"/>
      <c r="ACW237" s="1"/>
      <c r="ACX237" s="1"/>
      <c r="ACY237" s="1"/>
      <c r="ACZ237" s="1"/>
      <c r="ADA237" s="1"/>
      <c r="ADB237" s="1"/>
      <c r="ADC237" s="1"/>
      <c r="ADD237" s="1"/>
      <c r="ADE237" s="1"/>
      <c r="ADF237" s="1"/>
      <c r="ADG237" s="1"/>
      <c r="ADH237" s="1"/>
      <c r="ADI237" s="1"/>
      <c r="ADJ237" s="1"/>
      <c r="ADK237" s="1"/>
      <c r="ADL237" s="1"/>
      <c r="ADM237" s="1"/>
      <c r="ADN237" s="1"/>
      <c r="ADO237" s="1"/>
      <c r="ADP237" s="1"/>
      <c r="ADQ237" s="1"/>
      <c r="ADR237" s="1"/>
      <c r="ADS237" s="1"/>
      <c r="ADT237" s="1"/>
      <c r="ADU237" s="1"/>
      <c r="ADV237" s="1"/>
      <c r="ADW237" s="1"/>
      <c r="ADX237" s="1"/>
      <c r="ADY237" s="1"/>
      <c r="ADZ237" s="1"/>
      <c r="AEA237" s="1"/>
      <c r="AEB237" s="1"/>
      <c r="AEC237" s="1"/>
      <c r="AED237" s="1"/>
      <c r="AEE237" s="1"/>
      <c r="AEF237" s="1"/>
      <c r="AEG237" s="1"/>
      <c r="AEH237" s="1"/>
      <c r="AEI237" s="1"/>
      <c r="AEJ237" s="1"/>
      <c r="AEK237" s="1"/>
      <c r="AEL237" s="1"/>
      <c r="AEM237" s="1"/>
      <c r="AEN237" s="1"/>
      <c r="AEO237" s="1"/>
      <c r="AEP237" s="1"/>
      <c r="AEQ237" s="1"/>
      <c r="AER237" s="1"/>
      <c r="AES237" s="1"/>
      <c r="AET237" s="1"/>
      <c r="AEU237" s="1"/>
      <c r="AEV237" s="1"/>
      <c r="AEW237" s="1"/>
      <c r="AEX237" s="1"/>
      <c r="AEY237" s="1"/>
      <c r="AEZ237" s="1"/>
      <c r="AFA237" s="1"/>
      <c r="AFB237" s="1"/>
      <c r="AFC237" s="1"/>
      <c r="AFD237" s="1"/>
      <c r="AFE237" s="1"/>
      <c r="AFF237" s="1"/>
      <c r="AFG237" s="1"/>
      <c r="AFH237" s="1"/>
      <c r="AFI237" s="1"/>
      <c r="AFJ237" s="1"/>
      <c r="AFK237" s="1"/>
      <c r="AFL237" s="1"/>
      <c r="AFM237" s="1"/>
      <c r="AFN237" s="1"/>
      <c r="AFO237" s="1"/>
      <c r="AFP237" s="1"/>
      <c r="AFQ237" s="1"/>
      <c r="AFR237" s="1"/>
      <c r="AFS237" s="1"/>
      <c r="AFT237" s="1"/>
      <c r="AFU237" s="1"/>
      <c r="AFV237" s="1"/>
      <c r="AFW237" s="1"/>
      <c r="AFX237" s="1"/>
      <c r="AFY237" s="1"/>
      <c r="AFZ237" s="1"/>
      <c r="AGA237" s="1"/>
      <c r="AGB237" s="1"/>
      <c r="AGC237" s="1"/>
      <c r="AGD237" s="1"/>
      <c r="AGE237" s="1"/>
      <c r="AGF237" s="1"/>
      <c r="AGG237" s="1"/>
      <c r="AGH237" s="1"/>
      <c r="AGI237" s="1"/>
      <c r="AGJ237" s="1"/>
      <c r="AGK237" s="1"/>
      <c r="AGL237" s="1"/>
      <c r="AGM237" s="1"/>
      <c r="AGN237" s="1"/>
      <c r="AGO237" s="1"/>
      <c r="AGP237" s="1"/>
      <c r="AGQ237" s="1"/>
      <c r="AGR237" s="1"/>
      <c r="AGS237" s="1"/>
      <c r="AGT237" s="1"/>
      <c r="AGU237" s="1"/>
      <c r="AGV237" s="1"/>
      <c r="AGW237" s="1"/>
      <c r="AGX237" s="1"/>
      <c r="AGY237" s="1"/>
      <c r="AGZ237" s="1"/>
      <c r="AHA237" s="1"/>
      <c r="AHB237" s="1"/>
      <c r="AHC237" s="1"/>
      <c r="AHD237" s="1"/>
      <c r="AHE237" s="1"/>
      <c r="AHF237" s="1"/>
      <c r="AHG237" s="1"/>
      <c r="AHH237" s="1"/>
      <c r="AHI237" s="1"/>
      <c r="AHJ237" s="1"/>
      <c r="AHK237" s="1"/>
      <c r="AHL237" s="1"/>
      <c r="AHM237" s="1"/>
      <c r="AHN237" s="1"/>
      <c r="AHO237" s="1"/>
      <c r="AHP237" s="1"/>
      <c r="AHQ237" s="1"/>
      <c r="AHR237" s="1"/>
      <c r="AHS237" s="1"/>
      <c r="AHT237" s="1"/>
      <c r="AHU237" s="1"/>
      <c r="AHV237" s="1"/>
      <c r="AHW237" s="1"/>
      <c r="AHX237" s="1"/>
      <c r="AHY237" s="1"/>
      <c r="AHZ237" s="1"/>
      <c r="AIA237" s="1"/>
      <c r="AIB237" s="1"/>
      <c r="AIC237" s="1"/>
      <c r="AID237" s="1"/>
      <c r="AIE237" s="1"/>
      <c r="AIF237" s="1"/>
      <c r="AIG237" s="1"/>
      <c r="AIH237" s="1"/>
      <c r="AII237" s="1"/>
      <c r="AIJ237" s="1"/>
      <c r="AIK237" s="1"/>
      <c r="AIL237" s="1"/>
      <c r="AIM237" s="1"/>
      <c r="AIN237" s="1"/>
      <c r="AIO237" s="1"/>
      <c r="AIP237" s="1"/>
      <c r="AIQ237" s="1"/>
      <c r="AIR237" s="1"/>
      <c r="AIS237" s="1"/>
      <c r="AIT237" s="1"/>
      <c r="AIU237" s="1"/>
      <c r="AIV237" s="1"/>
      <c r="AIW237" s="1"/>
      <c r="AIX237" s="1"/>
      <c r="AIY237" s="1"/>
      <c r="AIZ237" s="1"/>
      <c r="AJA237" s="1"/>
      <c r="AJB237" s="1"/>
      <c r="AJC237" s="1"/>
      <c r="AJD237" s="1"/>
      <c r="AJE237" s="1"/>
      <c r="AJF237" s="1"/>
      <c r="AJG237" s="1"/>
      <c r="AJH237" s="1"/>
      <c r="AJI237" s="1"/>
      <c r="AJJ237" s="1"/>
      <c r="AJK237" s="1"/>
      <c r="AJL237" s="1"/>
      <c r="AJM237" s="1"/>
      <c r="AJN237" s="1"/>
      <c r="AJO237" s="1"/>
      <c r="AJP237" s="1"/>
      <c r="AJQ237" s="1"/>
      <c r="AJR237" s="1"/>
      <c r="AJS237" s="1"/>
      <c r="AJT237" s="1"/>
      <c r="AJU237" s="1"/>
      <c r="AJV237" s="1"/>
      <c r="AJW237" s="1"/>
      <c r="AJX237" s="1"/>
      <c r="AJY237" s="1"/>
      <c r="AJZ237" s="1"/>
      <c r="AKA237" s="1"/>
      <c r="AKB237" s="1"/>
      <c r="AKC237" s="1"/>
      <c r="AKD237" s="1"/>
      <c r="AKE237" s="1"/>
      <c r="AKF237" s="1"/>
      <c r="AKG237" s="1"/>
      <c r="AKH237" s="1"/>
      <c r="AKI237" s="1"/>
      <c r="AKJ237" s="1"/>
      <c r="AKK237" s="1"/>
      <c r="AKL237" s="1"/>
      <c r="AKM237" s="1"/>
      <c r="AKN237" s="1"/>
      <c r="AKO237" s="1"/>
      <c r="AKP237" s="1"/>
      <c r="AKQ237" s="1"/>
      <c r="AKR237" s="1"/>
      <c r="AKS237" s="1"/>
      <c r="AKT237" s="1"/>
      <c r="AKU237" s="1"/>
      <c r="AKV237" s="1"/>
      <c r="AKW237" s="1"/>
      <c r="AKX237" s="1"/>
      <c r="AKY237" s="1"/>
      <c r="AKZ237" s="1"/>
      <c r="ALA237" s="1"/>
      <c r="ALB237" s="1"/>
      <c r="ALC237" s="1"/>
      <c r="ALD237" s="1"/>
      <c r="ALE237" s="1"/>
      <c r="ALF237" s="1"/>
      <c r="ALG237" s="1"/>
      <c r="ALH237" s="1"/>
      <c r="ALI237" s="1"/>
      <c r="ALJ237" s="1"/>
      <c r="ALK237" s="1"/>
      <c r="ALL237" s="1"/>
      <c r="ALM237" s="1"/>
      <c r="ALN237" s="1"/>
      <c r="ALO237" s="1"/>
      <c r="ALP237" s="1"/>
      <c r="ALQ237" s="1"/>
      <c r="ALR237" s="1"/>
      <c r="ALS237" s="1"/>
      <c r="ALT237" s="1"/>
      <c r="ALU237" s="1"/>
      <c r="ALV237" s="1"/>
      <c r="ALW237" s="1"/>
      <c r="ALX237" s="1"/>
      <c r="ALY237" s="1"/>
      <c r="ALZ237" s="1"/>
      <c r="AMA237" s="1"/>
      <c r="AMB237" s="1"/>
      <c r="AMC237" s="1"/>
      <c r="AMD237" s="1"/>
      <c r="AME237" s="1"/>
      <c r="AMF237" s="1"/>
      <c r="AMG237" s="1"/>
      <c r="AMH237" s="1"/>
      <c r="AMI237" s="1"/>
      <c r="AMJ237" s="1"/>
      <c r="AMK237" s="1"/>
    </row>
    <row r="238" spans="1:1025" s="8" customFormat="1" ht="25.5" customHeight="1">
      <c r="A238" s="20"/>
      <c r="B238" s="88"/>
      <c r="C238" s="20"/>
      <c r="D238" s="10"/>
      <c r="E238" s="64"/>
      <c r="F238" s="10"/>
      <c r="G238" s="10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  <c r="XL238" s="1"/>
      <c r="XM238" s="1"/>
      <c r="XN238" s="1"/>
      <c r="XO238" s="1"/>
      <c r="XP238" s="1"/>
      <c r="XQ238" s="1"/>
      <c r="XR238" s="1"/>
      <c r="XS238" s="1"/>
      <c r="XT238" s="1"/>
      <c r="XU238" s="1"/>
      <c r="XV238" s="1"/>
      <c r="XW238" s="1"/>
      <c r="XX238" s="1"/>
      <c r="XY238" s="1"/>
      <c r="XZ238" s="1"/>
      <c r="YA238" s="1"/>
      <c r="YB238" s="1"/>
      <c r="YC238" s="1"/>
      <c r="YD238" s="1"/>
      <c r="YE238" s="1"/>
      <c r="YF238" s="1"/>
      <c r="YG238" s="1"/>
      <c r="YH238" s="1"/>
      <c r="YI238" s="1"/>
      <c r="YJ238" s="1"/>
      <c r="YK238" s="1"/>
      <c r="YL238" s="1"/>
      <c r="YM238" s="1"/>
      <c r="YN238" s="1"/>
      <c r="YO238" s="1"/>
      <c r="YP238" s="1"/>
      <c r="YQ238" s="1"/>
      <c r="YR238" s="1"/>
      <c r="YS238" s="1"/>
      <c r="YT238" s="1"/>
      <c r="YU238" s="1"/>
      <c r="YV238" s="1"/>
      <c r="YW238" s="1"/>
      <c r="YX238" s="1"/>
      <c r="YY238" s="1"/>
      <c r="YZ238" s="1"/>
      <c r="ZA238" s="1"/>
      <c r="ZB238" s="1"/>
      <c r="ZC238" s="1"/>
      <c r="ZD238" s="1"/>
      <c r="ZE238" s="1"/>
      <c r="ZF238" s="1"/>
      <c r="ZG238" s="1"/>
      <c r="ZH238" s="1"/>
      <c r="ZI238" s="1"/>
      <c r="ZJ238" s="1"/>
      <c r="ZK238" s="1"/>
      <c r="ZL238" s="1"/>
      <c r="ZM238" s="1"/>
      <c r="ZN238" s="1"/>
      <c r="ZO238" s="1"/>
      <c r="ZP238" s="1"/>
      <c r="ZQ238" s="1"/>
      <c r="ZR238" s="1"/>
      <c r="ZS238" s="1"/>
      <c r="ZT238" s="1"/>
      <c r="ZU238" s="1"/>
      <c r="ZV238" s="1"/>
      <c r="ZW238" s="1"/>
      <c r="ZX238" s="1"/>
      <c r="ZY238" s="1"/>
      <c r="ZZ238" s="1"/>
      <c r="AAA238" s="1"/>
      <c r="AAB238" s="1"/>
      <c r="AAC238" s="1"/>
      <c r="AAD238" s="1"/>
      <c r="AAE238" s="1"/>
      <c r="AAF238" s="1"/>
      <c r="AAG238" s="1"/>
      <c r="AAH238" s="1"/>
      <c r="AAI238" s="1"/>
      <c r="AAJ238" s="1"/>
      <c r="AAK238" s="1"/>
      <c r="AAL238" s="1"/>
      <c r="AAM238" s="1"/>
      <c r="AAN238" s="1"/>
      <c r="AAO238" s="1"/>
      <c r="AAP238" s="1"/>
      <c r="AAQ238" s="1"/>
      <c r="AAR238" s="1"/>
      <c r="AAS238" s="1"/>
      <c r="AAT238" s="1"/>
      <c r="AAU238" s="1"/>
      <c r="AAV238" s="1"/>
      <c r="AAW238" s="1"/>
      <c r="AAX238" s="1"/>
      <c r="AAY238" s="1"/>
      <c r="AAZ238" s="1"/>
      <c r="ABA238" s="1"/>
      <c r="ABB238" s="1"/>
      <c r="ABC238" s="1"/>
      <c r="ABD238" s="1"/>
      <c r="ABE238" s="1"/>
      <c r="ABF238" s="1"/>
      <c r="ABG238" s="1"/>
      <c r="ABH238" s="1"/>
      <c r="ABI238" s="1"/>
      <c r="ABJ238" s="1"/>
      <c r="ABK238" s="1"/>
      <c r="ABL238" s="1"/>
      <c r="ABM238" s="1"/>
      <c r="ABN238" s="1"/>
      <c r="ABO238" s="1"/>
      <c r="ABP238" s="1"/>
      <c r="ABQ238" s="1"/>
      <c r="ABR238" s="1"/>
      <c r="ABS238" s="1"/>
      <c r="ABT238" s="1"/>
      <c r="ABU238" s="1"/>
      <c r="ABV238" s="1"/>
      <c r="ABW238" s="1"/>
      <c r="ABX238" s="1"/>
      <c r="ABY238" s="1"/>
      <c r="ABZ238" s="1"/>
      <c r="ACA238" s="1"/>
      <c r="ACB238" s="1"/>
      <c r="ACC238" s="1"/>
      <c r="ACD238" s="1"/>
      <c r="ACE238" s="1"/>
      <c r="ACF238" s="1"/>
      <c r="ACG238" s="1"/>
      <c r="ACH238" s="1"/>
      <c r="ACI238" s="1"/>
      <c r="ACJ238" s="1"/>
      <c r="ACK238" s="1"/>
      <c r="ACL238" s="1"/>
      <c r="ACM238" s="1"/>
      <c r="ACN238" s="1"/>
      <c r="ACO238" s="1"/>
      <c r="ACP238" s="1"/>
      <c r="ACQ238" s="1"/>
      <c r="ACR238" s="1"/>
      <c r="ACS238" s="1"/>
      <c r="ACT238" s="1"/>
      <c r="ACU238" s="1"/>
      <c r="ACV238" s="1"/>
      <c r="ACW238" s="1"/>
      <c r="ACX238" s="1"/>
      <c r="ACY238" s="1"/>
      <c r="ACZ238" s="1"/>
      <c r="ADA238" s="1"/>
      <c r="ADB238" s="1"/>
      <c r="ADC238" s="1"/>
      <c r="ADD238" s="1"/>
      <c r="ADE238" s="1"/>
      <c r="ADF238" s="1"/>
      <c r="ADG238" s="1"/>
      <c r="ADH238" s="1"/>
      <c r="ADI238" s="1"/>
      <c r="ADJ238" s="1"/>
      <c r="ADK238" s="1"/>
      <c r="ADL238" s="1"/>
      <c r="ADM238" s="1"/>
      <c r="ADN238" s="1"/>
      <c r="ADO238" s="1"/>
      <c r="ADP238" s="1"/>
      <c r="ADQ238" s="1"/>
      <c r="ADR238" s="1"/>
      <c r="ADS238" s="1"/>
      <c r="ADT238" s="1"/>
      <c r="ADU238" s="1"/>
      <c r="ADV238" s="1"/>
      <c r="ADW238" s="1"/>
      <c r="ADX238" s="1"/>
      <c r="ADY238" s="1"/>
      <c r="ADZ238" s="1"/>
      <c r="AEA238" s="1"/>
      <c r="AEB238" s="1"/>
      <c r="AEC238" s="1"/>
      <c r="AED238" s="1"/>
      <c r="AEE238" s="1"/>
      <c r="AEF238" s="1"/>
      <c r="AEG238" s="1"/>
      <c r="AEH238" s="1"/>
      <c r="AEI238" s="1"/>
      <c r="AEJ238" s="1"/>
      <c r="AEK238" s="1"/>
      <c r="AEL238" s="1"/>
      <c r="AEM238" s="1"/>
      <c r="AEN238" s="1"/>
      <c r="AEO238" s="1"/>
      <c r="AEP238" s="1"/>
      <c r="AEQ238" s="1"/>
      <c r="AER238" s="1"/>
      <c r="AES238" s="1"/>
      <c r="AET238" s="1"/>
      <c r="AEU238" s="1"/>
      <c r="AEV238" s="1"/>
      <c r="AEW238" s="1"/>
      <c r="AEX238" s="1"/>
      <c r="AEY238" s="1"/>
      <c r="AEZ238" s="1"/>
      <c r="AFA238" s="1"/>
      <c r="AFB238" s="1"/>
      <c r="AFC238" s="1"/>
      <c r="AFD238" s="1"/>
      <c r="AFE238" s="1"/>
      <c r="AFF238" s="1"/>
      <c r="AFG238" s="1"/>
      <c r="AFH238" s="1"/>
      <c r="AFI238" s="1"/>
      <c r="AFJ238" s="1"/>
      <c r="AFK238" s="1"/>
      <c r="AFL238" s="1"/>
      <c r="AFM238" s="1"/>
      <c r="AFN238" s="1"/>
      <c r="AFO238" s="1"/>
      <c r="AFP238" s="1"/>
      <c r="AFQ238" s="1"/>
      <c r="AFR238" s="1"/>
      <c r="AFS238" s="1"/>
      <c r="AFT238" s="1"/>
      <c r="AFU238" s="1"/>
      <c r="AFV238" s="1"/>
      <c r="AFW238" s="1"/>
      <c r="AFX238" s="1"/>
      <c r="AFY238" s="1"/>
      <c r="AFZ238" s="1"/>
      <c r="AGA238" s="1"/>
      <c r="AGB238" s="1"/>
      <c r="AGC238" s="1"/>
      <c r="AGD238" s="1"/>
      <c r="AGE238" s="1"/>
      <c r="AGF238" s="1"/>
      <c r="AGG238" s="1"/>
      <c r="AGH238" s="1"/>
      <c r="AGI238" s="1"/>
      <c r="AGJ238" s="1"/>
      <c r="AGK238" s="1"/>
      <c r="AGL238" s="1"/>
      <c r="AGM238" s="1"/>
      <c r="AGN238" s="1"/>
      <c r="AGO238" s="1"/>
      <c r="AGP238" s="1"/>
      <c r="AGQ238" s="1"/>
      <c r="AGR238" s="1"/>
      <c r="AGS238" s="1"/>
      <c r="AGT238" s="1"/>
      <c r="AGU238" s="1"/>
      <c r="AGV238" s="1"/>
      <c r="AGW238" s="1"/>
      <c r="AGX238" s="1"/>
      <c r="AGY238" s="1"/>
      <c r="AGZ238" s="1"/>
      <c r="AHA238" s="1"/>
      <c r="AHB238" s="1"/>
      <c r="AHC238" s="1"/>
      <c r="AHD238" s="1"/>
      <c r="AHE238" s="1"/>
      <c r="AHF238" s="1"/>
      <c r="AHG238" s="1"/>
      <c r="AHH238" s="1"/>
      <c r="AHI238" s="1"/>
      <c r="AHJ238" s="1"/>
      <c r="AHK238" s="1"/>
      <c r="AHL238" s="1"/>
      <c r="AHM238" s="1"/>
      <c r="AHN238" s="1"/>
      <c r="AHO238" s="1"/>
      <c r="AHP238" s="1"/>
      <c r="AHQ238" s="1"/>
      <c r="AHR238" s="1"/>
      <c r="AHS238" s="1"/>
      <c r="AHT238" s="1"/>
      <c r="AHU238" s="1"/>
      <c r="AHV238" s="1"/>
      <c r="AHW238" s="1"/>
      <c r="AHX238" s="1"/>
      <c r="AHY238" s="1"/>
      <c r="AHZ238" s="1"/>
      <c r="AIA238" s="1"/>
      <c r="AIB238" s="1"/>
      <c r="AIC238" s="1"/>
      <c r="AID238" s="1"/>
      <c r="AIE238" s="1"/>
      <c r="AIF238" s="1"/>
      <c r="AIG238" s="1"/>
      <c r="AIH238" s="1"/>
      <c r="AII238" s="1"/>
      <c r="AIJ238" s="1"/>
      <c r="AIK238" s="1"/>
      <c r="AIL238" s="1"/>
      <c r="AIM238" s="1"/>
      <c r="AIN238" s="1"/>
      <c r="AIO238" s="1"/>
      <c r="AIP238" s="1"/>
      <c r="AIQ238" s="1"/>
      <c r="AIR238" s="1"/>
      <c r="AIS238" s="1"/>
      <c r="AIT238" s="1"/>
      <c r="AIU238" s="1"/>
      <c r="AIV238" s="1"/>
      <c r="AIW238" s="1"/>
      <c r="AIX238" s="1"/>
      <c r="AIY238" s="1"/>
      <c r="AIZ238" s="1"/>
      <c r="AJA238" s="1"/>
      <c r="AJB238" s="1"/>
      <c r="AJC238" s="1"/>
      <c r="AJD238" s="1"/>
      <c r="AJE238" s="1"/>
      <c r="AJF238" s="1"/>
      <c r="AJG238" s="1"/>
      <c r="AJH238" s="1"/>
      <c r="AJI238" s="1"/>
      <c r="AJJ238" s="1"/>
      <c r="AJK238" s="1"/>
      <c r="AJL238" s="1"/>
      <c r="AJM238" s="1"/>
      <c r="AJN238" s="1"/>
      <c r="AJO238" s="1"/>
      <c r="AJP238" s="1"/>
      <c r="AJQ238" s="1"/>
      <c r="AJR238" s="1"/>
      <c r="AJS238" s="1"/>
      <c r="AJT238" s="1"/>
      <c r="AJU238" s="1"/>
      <c r="AJV238" s="1"/>
      <c r="AJW238" s="1"/>
      <c r="AJX238" s="1"/>
      <c r="AJY238" s="1"/>
      <c r="AJZ238" s="1"/>
      <c r="AKA238" s="1"/>
      <c r="AKB238" s="1"/>
      <c r="AKC238" s="1"/>
      <c r="AKD238" s="1"/>
      <c r="AKE238" s="1"/>
      <c r="AKF238" s="1"/>
      <c r="AKG238" s="1"/>
      <c r="AKH238" s="1"/>
      <c r="AKI238" s="1"/>
      <c r="AKJ238" s="1"/>
      <c r="AKK238" s="1"/>
      <c r="AKL238" s="1"/>
      <c r="AKM238" s="1"/>
      <c r="AKN238" s="1"/>
      <c r="AKO238" s="1"/>
      <c r="AKP238" s="1"/>
      <c r="AKQ238" s="1"/>
      <c r="AKR238" s="1"/>
      <c r="AKS238" s="1"/>
      <c r="AKT238" s="1"/>
      <c r="AKU238" s="1"/>
      <c r="AKV238" s="1"/>
      <c r="AKW238" s="1"/>
      <c r="AKX238" s="1"/>
      <c r="AKY238" s="1"/>
      <c r="AKZ238" s="1"/>
      <c r="ALA238" s="1"/>
      <c r="ALB238" s="1"/>
      <c r="ALC238" s="1"/>
      <c r="ALD238" s="1"/>
      <c r="ALE238" s="1"/>
      <c r="ALF238" s="1"/>
      <c r="ALG238" s="1"/>
      <c r="ALH238" s="1"/>
      <c r="ALI238" s="1"/>
      <c r="ALJ238" s="1"/>
      <c r="ALK238" s="1"/>
      <c r="ALL238" s="1"/>
      <c r="ALM238" s="1"/>
      <c r="ALN238" s="1"/>
      <c r="ALO238" s="1"/>
      <c r="ALP238" s="1"/>
      <c r="ALQ238" s="1"/>
      <c r="ALR238" s="1"/>
      <c r="ALS238" s="1"/>
      <c r="ALT238" s="1"/>
      <c r="ALU238" s="1"/>
      <c r="ALV238" s="1"/>
      <c r="ALW238" s="1"/>
      <c r="ALX238" s="1"/>
      <c r="ALY238" s="1"/>
      <c r="ALZ238" s="1"/>
      <c r="AMA238" s="1"/>
      <c r="AMB238" s="1"/>
      <c r="AMC238" s="1"/>
      <c r="AMD238" s="1"/>
      <c r="AME238" s="1"/>
      <c r="AMF238" s="1"/>
      <c r="AMG238" s="1"/>
      <c r="AMH238" s="1"/>
      <c r="AMI238" s="1"/>
      <c r="AMJ238" s="1"/>
      <c r="AMK238" s="1"/>
    </row>
    <row r="239" spans="1:1025" s="8" customFormat="1" ht="21.75" customHeight="1">
      <c r="A239" s="106"/>
      <c r="B239" s="106"/>
      <c r="C239" s="106"/>
      <c r="D239" s="106"/>
      <c r="E239" s="106"/>
      <c r="F239" s="106"/>
      <c r="G239" s="10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  <c r="XL239" s="1"/>
      <c r="XM239" s="1"/>
      <c r="XN239" s="1"/>
      <c r="XO239" s="1"/>
      <c r="XP239" s="1"/>
      <c r="XQ239" s="1"/>
      <c r="XR239" s="1"/>
      <c r="XS239" s="1"/>
      <c r="XT239" s="1"/>
      <c r="XU239" s="1"/>
      <c r="XV239" s="1"/>
      <c r="XW239" s="1"/>
      <c r="XX239" s="1"/>
      <c r="XY239" s="1"/>
      <c r="XZ239" s="1"/>
      <c r="YA239" s="1"/>
      <c r="YB239" s="1"/>
      <c r="YC239" s="1"/>
      <c r="YD239" s="1"/>
      <c r="YE239" s="1"/>
      <c r="YF239" s="1"/>
      <c r="YG239" s="1"/>
      <c r="YH239" s="1"/>
      <c r="YI239" s="1"/>
      <c r="YJ239" s="1"/>
      <c r="YK239" s="1"/>
      <c r="YL239" s="1"/>
      <c r="YM239" s="1"/>
      <c r="YN239" s="1"/>
      <c r="YO239" s="1"/>
      <c r="YP239" s="1"/>
      <c r="YQ239" s="1"/>
      <c r="YR239" s="1"/>
      <c r="YS239" s="1"/>
      <c r="YT239" s="1"/>
      <c r="YU239" s="1"/>
      <c r="YV239" s="1"/>
      <c r="YW239" s="1"/>
      <c r="YX239" s="1"/>
      <c r="YY239" s="1"/>
      <c r="YZ239" s="1"/>
      <c r="ZA239" s="1"/>
      <c r="ZB239" s="1"/>
      <c r="ZC239" s="1"/>
      <c r="ZD239" s="1"/>
      <c r="ZE239" s="1"/>
      <c r="ZF239" s="1"/>
      <c r="ZG239" s="1"/>
      <c r="ZH239" s="1"/>
      <c r="ZI239" s="1"/>
      <c r="ZJ239" s="1"/>
      <c r="ZK239" s="1"/>
      <c r="ZL239" s="1"/>
      <c r="ZM239" s="1"/>
      <c r="ZN239" s="1"/>
      <c r="ZO239" s="1"/>
      <c r="ZP239" s="1"/>
      <c r="ZQ239" s="1"/>
      <c r="ZR239" s="1"/>
      <c r="ZS239" s="1"/>
      <c r="ZT239" s="1"/>
      <c r="ZU239" s="1"/>
      <c r="ZV239" s="1"/>
      <c r="ZW239" s="1"/>
      <c r="ZX239" s="1"/>
      <c r="ZY239" s="1"/>
      <c r="ZZ239" s="1"/>
      <c r="AAA239" s="1"/>
      <c r="AAB239" s="1"/>
      <c r="AAC239" s="1"/>
      <c r="AAD239" s="1"/>
      <c r="AAE239" s="1"/>
      <c r="AAF239" s="1"/>
      <c r="AAG239" s="1"/>
      <c r="AAH239" s="1"/>
      <c r="AAI239" s="1"/>
      <c r="AAJ239" s="1"/>
      <c r="AAK239" s="1"/>
      <c r="AAL239" s="1"/>
      <c r="AAM239" s="1"/>
      <c r="AAN239" s="1"/>
      <c r="AAO239" s="1"/>
      <c r="AAP239" s="1"/>
      <c r="AAQ239" s="1"/>
      <c r="AAR239" s="1"/>
      <c r="AAS239" s="1"/>
      <c r="AAT239" s="1"/>
      <c r="AAU239" s="1"/>
      <c r="AAV239" s="1"/>
      <c r="AAW239" s="1"/>
      <c r="AAX239" s="1"/>
      <c r="AAY239" s="1"/>
      <c r="AAZ239" s="1"/>
      <c r="ABA239" s="1"/>
      <c r="ABB239" s="1"/>
      <c r="ABC239" s="1"/>
      <c r="ABD239" s="1"/>
      <c r="ABE239" s="1"/>
      <c r="ABF239" s="1"/>
      <c r="ABG239" s="1"/>
      <c r="ABH239" s="1"/>
      <c r="ABI239" s="1"/>
      <c r="ABJ239" s="1"/>
      <c r="ABK239" s="1"/>
      <c r="ABL239" s="1"/>
      <c r="ABM239" s="1"/>
      <c r="ABN239" s="1"/>
      <c r="ABO239" s="1"/>
      <c r="ABP239" s="1"/>
      <c r="ABQ239" s="1"/>
      <c r="ABR239" s="1"/>
      <c r="ABS239" s="1"/>
      <c r="ABT239" s="1"/>
      <c r="ABU239" s="1"/>
      <c r="ABV239" s="1"/>
      <c r="ABW239" s="1"/>
      <c r="ABX239" s="1"/>
      <c r="ABY239" s="1"/>
      <c r="ABZ239" s="1"/>
      <c r="ACA239" s="1"/>
      <c r="ACB239" s="1"/>
      <c r="ACC239" s="1"/>
      <c r="ACD239" s="1"/>
      <c r="ACE239" s="1"/>
      <c r="ACF239" s="1"/>
      <c r="ACG239" s="1"/>
      <c r="ACH239" s="1"/>
      <c r="ACI239" s="1"/>
      <c r="ACJ239" s="1"/>
      <c r="ACK239" s="1"/>
      <c r="ACL239" s="1"/>
      <c r="ACM239" s="1"/>
      <c r="ACN239" s="1"/>
      <c r="ACO239" s="1"/>
      <c r="ACP239" s="1"/>
      <c r="ACQ239" s="1"/>
      <c r="ACR239" s="1"/>
      <c r="ACS239" s="1"/>
      <c r="ACT239" s="1"/>
      <c r="ACU239" s="1"/>
      <c r="ACV239" s="1"/>
      <c r="ACW239" s="1"/>
      <c r="ACX239" s="1"/>
      <c r="ACY239" s="1"/>
      <c r="ACZ239" s="1"/>
      <c r="ADA239" s="1"/>
      <c r="ADB239" s="1"/>
      <c r="ADC239" s="1"/>
      <c r="ADD239" s="1"/>
      <c r="ADE239" s="1"/>
      <c r="ADF239" s="1"/>
      <c r="ADG239" s="1"/>
      <c r="ADH239" s="1"/>
      <c r="ADI239" s="1"/>
      <c r="ADJ239" s="1"/>
      <c r="ADK239" s="1"/>
      <c r="ADL239" s="1"/>
      <c r="ADM239" s="1"/>
      <c r="ADN239" s="1"/>
      <c r="ADO239" s="1"/>
      <c r="ADP239" s="1"/>
      <c r="ADQ239" s="1"/>
      <c r="ADR239" s="1"/>
      <c r="ADS239" s="1"/>
      <c r="ADT239" s="1"/>
      <c r="ADU239" s="1"/>
      <c r="ADV239" s="1"/>
      <c r="ADW239" s="1"/>
      <c r="ADX239" s="1"/>
      <c r="ADY239" s="1"/>
      <c r="ADZ239" s="1"/>
      <c r="AEA239" s="1"/>
      <c r="AEB239" s="1"/>
      <c r="AEC239" s="1"/>
      <c r="AED239" s="1"/>
      <c r="AEE239" s="1"/>
      <c r="AEF239" s="1"/>
      <c r="AEG239" s="1"/>
      <c r="AEH239" s="1"/>
      <c r="AEI239" s="1"/>
      <c r="AEJ239" s="1"/>
      <c r="AEK239" s="1"/>
      <c r="AEL239" s="1"/>
      <c r="AEM239" s="1"/>
      <c r="AEN239" s="1"/>
      <c r="AEO239" s="1"/>
      <c r="AEP239" s="1"/>
      <c r="AEQ239" s="1"/>
      <c r="AER239" s="1"/>
      <c r="AES239" s="1"/>
      <c r="AET239" s="1"/>
      <c r="AEU239" s="1"/>
      <c r="AEV239" s="1"/>
      <c r="AEW239" s="1"/>
      <c r="AEX239" s="1"/>
      <c r="AEY239" s="1"/>
      <c r="AEZ239" s="1"/>
      <c r="AFA239" s="1"/>
      <c r="AFB239" s="1"/>
      <c r="AFC239" s="1"/>
      <c r="AFD239" s="1"/>
      <c r="AFE239" s="1"/>
      <c r="AFF239" s="1"/>
      <c r="AFG239" s="1"/>
      <c r="AFH239" s="1"/>
      <c r="AFI239" s="1"/>
      <c r="AFJ239" s="1"/>
      <c r="AFK239" s="1"/>
      <c r="AFL239" s="1"/>
      <c r="AFM239" s="1"/>
      <c r="AFN239" s="1"/>
      <c r="AFO239" s="1"/>
      <c r="AFP239" s="1"/>
      <c r="AFQ239" s="1"/>
      <c r="AFR239" s="1"/>
      <c r="AFS239" s="1"/>
      <c r="AFT239" s="1"/>
      <c r="AFU239" s="1"/>
      <c r="AFV239" s="1"/>
      <c r="AFW239" s="1"/>
      <c r="AFX239" s="1"/>
      <c r="AFY239" s="1"/>
      <c r="AFZ239" s="1"/>
      <c r="AGA239" s="1"/>
      <c r="AGB239" s="1"/>
      <c r="AGC239" s="1"/>
      <c r="AGD239" s="1"/>
      <c r="AGE239" s="1"/>
      <c r="AGF239" s="1"/>
      <c r="AGG239" s="1"/>
      <c r="AGH239" s="1"/>
      <c r="AGI239" s="1"/>
      <c r="AGJ239" s="1"/>
      <c r="AGK239" s="1"/>
      <c r="AGL239" s="1"/>
      <c r="AGM239" s="1"/>
      <c r="AGN239" s="1"/>
      <c r="AGO239" s="1"/>
      <c r="AGP239" s="1"/>
      <c r="AGQ239" s="1"/>
      <c r="AGR239" s="1"/>
      <c r="AGS239" s="1"/>
      <c r="AGT239" s="1"/>
      <c r="AGU239" s="1"/>
      <c r="AGV239" s="1"/>
      <c r="AGW239" s="1"/>
      <c r="AGX239" s="1"/>
      <c r="AGY239" s="1"/>
      <c r="AGZ239" s="1"/>
      <c r="AHA239" s="1"/>
      <c r="AHB239" s="1"/>
      <c r="AHC239" s="1"/>
      <c r="AHD239" s="1"/>
      <c r="AHE239" s="1"/>
      <c r="AHF239" s="1"/>
      <c r="AHG239" s="1"/>
      <c r="AHH239" s="1"/>
      <c r="AHI239" s="1"/>
      <c r="AHJ239" s="1"/>
      <c r="AHK239" s="1"/>
      <c r="AHL239" s="1"/>
      <c r="AHM239" s="1"/>
      <c r="AHN239" s="1"/>
      <c r="AHO239" s="1"/>
      <c r="AHP239" s="1"/>
      <c r="AHQ239" s="1"/>
      <c r="AHR239" s="1"/>
      <c r="AHS239" s="1"/>
      <c r="AHT239" s="1"/>
      <c r="AHU239" s="1"/>
      <c r="AHV239" s="1"/>
      <c r="AHW239" s="1"/>
      <c r="AHX239" s="1"/>
      <c r="AHY239" s="1"/>
      <c r="AHZ239" s="1"/>
      <c r="AIA239" s="1"/>
      <c r="AIB239" s="1"/>
      <c r="AIC239" s="1"/>
      <c r="AID239" s="1"/>
      <c r="AIE239" s="1"/>
      <c r="AIF239" s="1"/>
      <c r="AIG239" s="1"/>
      <c r="AIH239" s="1"/>
      <c r="AII239" s="1"/>
      <c r="AIJ239" s="1"/>
      <c r="AIK239" s="1"/>
      <c r="AIL239" s="1"/>
      <c r="AIM239" s="1"/>
      <c r="AIN239" s="1"/>
      <c r="AIO239" s="1"/>
      <c r="AIP239" s="1"/>
      <c r="AIQ239" s="1"/>
      <c r="AIR239" s="1"/>
      <c r="AIS239" s="1"/>
      <c r="AIT239" s="1"/>
      <c r="AIU239" s="1"/>
      <c r="AIV239" s="1"/>
      <c r="AIW239" s="1"/>
      <c r="AIX239" s="1"/>
      <c r="AIY239" s="1"/>
      <c r="AIZ239" s="1"/>
      <c r="AJA239" s="1"/>
      <c r="AJB239" s="1"/>
      <c r="AJC239" s="1"/>
      <c r="AJD239" s="1"/>
      <c r="AJE239" s="1"/>
      <c r="AJF239" s="1"/>
      <c r="AJG239" s="1"/>
      <c r="AJH239" s="1"/>
      <c r="AJI239" s="1"/>
      <c r="AJJ239" s="1"/>
      <c r="AJK239" s="1"/>
      <c r="AJL239" s="1"/>
      <c r="AJM239" s="1"/>
      <c r="AJN239" s="1"/>
      <c r="AJO239" s="1"/>
      <c r="AJP239" s="1"/>
      <c r="AJQ239" s="1"/>
      <c r="AJR239" s="1"/>
      <c r="AJS239" s="1"/>
      <c r="AJT239" s="1"/>
      <c r="AJU239" s="1"/>
      <c r="AJV239" s="1"/>
      <c r="AJW239" s="1"/>
      <c r="AJX239" s="1"/>
      <c r="AJY239" s="1"/>
      <c r="AJZ239" s="1"/>
      <c r="AKA239" s="1"/>
      <c r="AKB239" s="1"/>
      <c r="AKC239" s="1"/>
      <c r="AKD239" s="1"/>
      <c r="AKE239" s="1"/>
      <c r="AKF239" s="1"/>
      <c r="AKG239" s="1"/>
      <c r="AKH239" s="1"/>
      <c r="AKI239" s="1"/>
      <c r="AKJ239" s="1"/>
      <c r="AKK239" s="1"/>
      <c r="AKL239" s="1"/>
      <c r="AKM239" s="1"/>
      <c r="AKN239" s="1"/>
      <c r="AKO239" s="1"/>
      <c r="AKP239" s="1"/>
      <c r="AKQ239" s="1"/>
      <c r="AKR239" s="1"/>
      <c r="AKS239" s="1"/>
      <c r="AKT239" s="1"/>
      <c r="AKU239" s="1"/>
      <c r="AKV239" s="1"/>
      <c r="AKW239" s="1"/>
      <c r="AKX239" s="1"/>
      <c r="AKY239" s="1"/>
      <c r="AKZ239" s="1"/>
      <c r="ALA239" s="1"/>
      <c r="ALB239" s="1"/>
      <c r="ALC239" s="1"/>
      <c r="ALD239" s="1"/>
      <c r="ALE239" s="1"/>
      <c r="ALF239" s="1"/>
      <c r="ALG239" s="1"/>
      <c r="ALH239" s="1"/>
      <c r="ALI239" s="1"/>
      <c r="ALJ239" s="1"/>
      <c r="ALK239" s="1"/>
      <c r="ALL239" s="1"/>
      <c r="ALM239" s="1"/>
      <c r="ALN239" s="1"/>
      <c r="ALO239" s="1"/>
      <c r="ALP239" s="1"/>
      <c r="ALQ239" s="1"/>
      <c r="ALR239" s="1"/>
      <c r="ALS239" s="1"/>
      <c r="ALT239" s="1"/>
      <c r="ALU239" s="1"/>
      <c r="ALV239" s="1"/>
      <c r="ALW239" s="1"/>
      <c r="ALX239" s="1"/>
      <c r="ALY239" s="1"/>
      <c r="ALZ239" s="1"/>
      <c r="AMA239" s="1"/>
      <c r="AMB239" s="1"/>
      <c r="AMC239" s="1"/>
      <c r="AMD239" s="1"/>
      <c r="AME239" s="1"/>
      <c r="AMF239" s="1"/>
      <c r="AMG239" s="1"/>
      <c r="AMH239" s="1"/>
      <c r="AMI239" s="1"/>
      <c r="AMJ239" s="1"/>
      <c r="AMK239" s="1"/>
    </row>
    <row r="240" spans="1:1025" s="8" customFormat="1" ht="32.25" customHeight="1">
      <c r="A240" s="18" t="s">
        <v>212</v>
      </c>
      <c r="B240" s="65" t="s">
        <v>191</v>
      </c>
      <c r="C240" s="107" t="s">
        <v>215</v>
      </c>
      <c r="D240" s="107"/>
      <c r="E240" s="107"/>
      <c r="F240" s="107"/>
      <c r="G240" s="10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  <c r="XL240" s="1"/>
      <c r="XM240" s="1"/>
      <c r="XN240" s="1"/>
      <c r="XO240" s="1"/>
      <c r="XP240" s="1"/>
      <c r="XQ240" s="1"/>
      <c r="XR240" s="1"/>
      <c r="XS240" s="1"/>
      <c r="XT240" s="1"/>
      <c r="XU240" s="1"/>
      <c r="XV240" s="1"/>
      <c r="XW240" s="1"/>
      <c r="XX240" s="1"/>
      <c r="XY240" s="1"/>
      <c r="XZ240" s="1"/>
      <c r="YA240" s="1"/>
      <c r="YB240" s="1"/>
      <c r="YC240" s="1"/>
      <c r="YD240" s="1"/>
      <c r="YE240" s="1"/>
      <c r="YF240" s="1"/>
      <c r="YG240" s="1"/>
      <c r="YH240" s="1"/>
      <c r="YI240" s="1"/>
      <c r="YJ240" s="1"/>
      <c r="YK240" s="1"/>
      <c r="YL240" s="1"/>
      <c r="YM240" s="1"/>
      <c r="YN240" s="1"/>
      <c r="YO240" s="1"/>
      <c r="YP240" s="1"/>
      <c r="YQ240" s="1"/>
      <c r="YR240" s="1"/>
      <c r="YS240" s="1"/>
      <c r="YT240" s="1"/>
      <c r="YU240" s="1"/>
      <c r="YV240" s="1"/>
      <c r="YW240" s="1"/>
      <c r="YX240" s="1"/>
      <c r="YY240" s="1"/>
      <c r="YZ240" s="1"/>
      <c r="ZA240" s="1"/>
      <c r="ZB240" s="1"/>
      <c r="ZC240" s="1"/>
      <c r="ZD240" s="1"/>
      <c r="ZE240" s="1"/>
      <c r="ZF240" s="1"/>
      <c r="ZG240" s="1"/>
      <c r="ZH240" s="1"/>
      <c r="ZI240" s="1"/>
      <c r="ZJ240" s="1"/>
      <c r="ZK240" s="1"/>
      <c r="ZL240" s="1"/>
      <c r="ZM240" s="1"/>
      <c r="ZN240" s="1"/>
      <c r="ZO240" s="1"/>
      <c r="ZP240" s="1"/>
      <c r="ZQ240" s="1"/>
      <c r="ZR240" s="1"/>
      <c r="ZS240" s="1"/>
      <c r="ZT240" s="1"/>
      <c r="ZU240" s="1"/>
      <c r="ZV240" s="1"/>
      <c r="ZW240" s="1"/>
      <c r="ZX240" s="1"/>
      <c r="ZY240" s="1"/>
      <c r="ZZ240" s="1"/>
      <c r="AAA240" s="1"/>
      <c r="AAB240" s="1"/>
      <c r="AAC240" s="1"/>
      <c r="AAD240" s="1"/>
      <c r="AAE240" s="1"/>
      <c r="AAF240" s="1"/>
      <c r="AAG240" s="1"/>
      <c r="AAH240" s="1"/>
      <c r="AAI240" s="1"/>
      <c r="AAJ240" s="1"/>
      <c r="AAK240" s="1"/>
      <c r="AAL240" s="1"/>
      <c r="AAM240" s="1"/>
      <c r="AAN240" s="1"/>
      <c r="AAO240" s="1"/>
      <c r="AAP240" s="1"/>
      <c r="AAQ240" s="1"/>
      <c r="AAR240" s="1"/>
      <c r="AAS240" s="1"/>
      <c r="AAT240" s="1"/>
      <c r="AAU240" s="1"/>
      <c r="AAV240" s="1"/>
      <c r="AAW240" s="1"/>
      <c r="AAX240" s="1"/>
      <c r="AAY240" s="1"/>
      <c r="AAZ240" s="1"/>
      <c r="ABA240" s="1"/>
      <c r="ABB240" s="1"/>
      <c r="ABC240" s="1"/>
      <c r="ABD240" s="1"/>
      <c r="ABE240" s="1"/>
      <c r="ABF240" s="1"/>
      <c r="ABG240" s="1"/>
      <c r="ABH240" s="1"/>
      <c r="ABI240" s="1"/>
      <c r="ABJ240" s="1"/>
      <c r="ABK240" s="1"/>
      <c r="ABL240" s="1"/>
      <c r="ABM240" s="1"/>
      <c r="ABN240" s="1"/>
      <c r="ABO240" s="1"/>
      <c r="ABP240" s="1"/>
      <c r="ABQ240" s="1"/>
      <c r="ABR240" s="1"/>
      <c r="ABS240" s="1"/>
      <c r="ABT240" s="1"/>
      <c r="ABU240" s="1"/>
      <c r="ABV240" s="1"/>
      <c r="ABW240" s="1"/>
      <c r="ABX240" s="1"/>
      <c r="ABY240" s="1"/>
      <c r="ABZ240" s="1"/>
      <c r="ACA240" s="1"/>
      <c r="ACB240" s="1"/>
      <c r="ACC240" s="1"/>
      <c r="ACD240" s="1"/>
      <c r="ACE240" s="1"/>
      <c r="ACF240" s="1"/>
      <c r="ACG240" s="1"/>
      <c r="ACH240" s="1"/>
      <c r="ACI240" s="1"/>
      <c r="ACJ240" s="1"/>
      <c r="ACK240" s="1"/>
      <c r="ACL240" s="1"/>
      <c r="ACM240" s="1"/>
      <c r="ACN240" s="1"/>
      <c r="ACO240" s="1"/>
      <c r="ACP240" s="1"/>
      <c r="ACQ240" s="1"/>
      <c r="ACR240" s="1"/>
      <c r="ACS240" s="1"/>
      <c r="ACT240" s="1"/>
      <c r="ACU240" s="1"/>
      <c r="ACV240" s="1"/>
      <c r="ACW240" s="1"/>
      <c r="ACX240" s="1"/>
      <c r="ACY240" s="1"/>
      <c r="ACZ240" s="1"/>
      <c r="ADA240" s="1"/>
      <c r="ADB240" s="1"/>
      <c r="ADC240" s="1"/>
      <c r="ADD240" s="1"/>
      <c r="ADE240" s="1"/>
      <c r="ADF240" s="1"/>
      <c r="ADG240" s="1"/>
      <c r="ADH240" s="1"/>
      <c r="ADI240" s="1"/>
      <c r="ADJ240" s="1"/>
      <c r="ADK240" s="1"/>
      <c r="ADL240" s="1"/>
      <c r="ADM240" s="1"/>
      <c r="ADN240" s="1"/>
      <c r="ADO240" s="1"/>
      <c r="ADP240" s="1"/>
      <c r="ADQ240" s="1"/>
      <c r="ADR240" s="1"/>
      <c r="ADS240" s="1"/>
      <c r="ADT240" s="1"/>
      <c r="ADU240" s="1"/>
      <c r="ADV240" s="1"/>
      <c r="ADW240" s="1"/>
      <c r="ADX240" s="1"/>
      <c r="ADY240" s="1"/>
      <c r="ADZ240" s="1"/>
      <c r="AEA240" s="1"/>
      <c r="AEB240" s="1"/>
      <c r="AEC240" s="1"/>
      <c r="AED240" s="1"/>
      <c r="AEE240" s="1"/>
      <c r="AEF240" s="1"/>
      <c r="AEG240" s="1"/>
      <c r="AEH240" s="1"/>
      <c r="AEI240" s="1"/>
      <c r="AEJ240" s="1"/>
      <c r="AEK240" s="1"/>
      <c r="AEL240" s="1"/>
      <c r="AEM240" s="1"/>
      <c r="AEN240" s="1"/>
      <c r="AEO240" s="1"/>
      <c r="AEP240" s="1"/>
      <c r="AEQ240" s="1"/>
      <c r="AER240" s="1"/>
      <c r="AES240" s="1"/>
      <c r="AET240" s="1"/>
      <c r="AEU240" s="1"/>
      <c r="AEV240" s="1"/>
      <c r="AEW240" s="1"/>
      <c r="AEX240" s="1"/>
      <c r="AEY240" s="1"/>
      <c r="AEZ240" s="1"/>
      <c r="AFA240" s="1"/>
      <c r="AFB240" s="1"/>
      <c r="AFC240" s="1"/>
      <c r="AFD240" s="1"/>
      <c r="AFE240" s="1"/>
      <c r="AFF240" s="1"/>
      <c r="AFG240" s="1"/>
      <c r="AFH240" s="1"/>
      <c r="AFI240" s="1"/>
      <c r="AFJ240" s="1"/>
      <c r="AFK240" s="1"/>
      <c r="AFL240" s="1"/>
      <c r="AFM240" s="1"/>
      <c r="AFN240" s="1"/>
      <c r="AFO240" s="1"/>
      <c r="AFP240" s="1"/>
      <c r="AFQ240" s="1"/>
      <c r="AFR240" s="1"/>
      <c r="AFS240" s="1"/>
      <c r="AFT240" s="1"/>
      <c r="AFU240" s="1"/>
      <c r="AFV240" s="1"/>
      <c r="AFW240" s="1"/>
      <c r="AFX240" s="1"/>
      <c r="AFY240" s="1"/>
      <c r="AFZ240" s="1"/>
      <c r="AGA240" s="1"/>
      <c r="AGB240" s="1"/>
      <c r="AGC240" s="1"/>
      <c r="AGD240" s="1"/>
      <c r="AGE240" s="1"/>
      <c r="AGF240" s="1"/>
      <c r="AGG240" s="1"/>
      <c r="AGH240" s="1"/>
      <c r="AGI240" s="1"/>
      <c r="AGJ240" s="1"/>
      <c r="AGK240" s="1"/>
      <c r="AGL240" s="1"/>
      <c r="AGM240" s="1"/>
      <c r="AGN240" s="1"/>
      <c r="AGO240" s="1"/>
      <c r="AGP240" s="1"/>
      <c r="AGQ240" s="1"/>
      <c r="AGR240" s="1"/>
      <c r="AGS240" s="1"/>
      <c r="AGT240" s="1"/>
      <c r="AGU240" s="1"/>
      <c r="AGV240" s="1"/>
      <c r="AGW240" s="1"/>
      <c r="AGX240" s="1"/>
      <c r="AGY240" s="1"/>
      <c r="AGZ240" s="1"/>
      <c r="AHA240" s="1"/>
      <c r="AHB240" s="1"/>
      <c r="AHC240" s="1"/>
      <c r="AHD240" s="1"/>
      <c r="AHE240" s="1"/>
      <c r="AHF240" s="1"/>
      <c r="AHG240" s="1"/>
      <c r="AHH240" s="1"/>
      <c r="AHI240" s="1"/>
      <c r="AHJ240" s="1"/>
      <c r="AHK240" s="1"/>
      <c r="AHL240" s="1"/>
      <c r="AHM240" s="1"/>
      <c r="AHN240" s="1"/>
      <c r="AHO240" s="1"/>
      <c r="AHP240" s="1"/>
      <c r="AHQ240" s="1"/>
      <c r="AHR240" s="1"/>
      <c r="AHS240" s="1"/>
      <c r="AHT240" s="1"/>
      <c r="AHU240" s="1"/>
      <c r="AHV240" s="1"/>
      <c r="AHW240" s="1"/>
      <c r="AHX240" s="1"/>
      <c r="AHY240" s="1"/>
      <c r="AHZ240" s="1"/>
      <c r="AIA240" s="1"/>
      <c r="AIB240" s="1"/>
      <c r="AIC240" s="1"/>
      <c r="AID240" s="1"/>
      <c r="AIE240" s="1"/>
      <c r="AIF240" s="1"/>
      <c r="AIG240" s="1"/>
      <c r="AIH240" s="1"/>
      <c r="AII240" s="1"/>
      <c r="AIJ240" s="1"/>
      <c r="AIK240" s="1"/>
      <c r="AIL240" s="1"/>
      <c r="AIM240" s="1"/>
      <c r="AIN240" s="1"/>
      <c r="AIO240" s="1"/>
      <c r="AIP240" s="1"/>
      <c r="AIQ240" s="1"/>
      <c r="AIR240" s="1"/>
      <c r="AIS240" s="1"/>
      <c r="AIT240" s="1"/>
      <c r="AIU240" s="1"/>
      <c r="AIV240" s="1"/>
      <c r="AIW240" s="1"/>
      <c r="AIX240" s="1"/>
      <c r="AIY240" s="1"/>
      <c r="AIZ240" s="1"/>
      <c r="AJA240" s="1"/>
      <c r="AJB240" s="1"/>
      <c r="AJC240" s="1"/>
      <c r="AJD240" s="1"/>
      <c r="AJE240" s="1"/>
      <c r="AJF240" s="1"/>
      <c r="AJG240" s="1"/>
      <c r="AJH240" s="1"/>
      <c r="AJI240" s="1"/>
      <c r="AJJ240" s="1"/>
      <c r="AJK240" s="1"/>
      <c r="AJL240" s="1"/>
      <c r="AJM240" s="1"/>
      <c r="AJN240" s="1"/>
      <c r="AJO240" s="1"/>
      <c r="AJP240" s="1"/>
      <c r="AJQ240" s="1"/>
      <c r="AJR240" s="1"/>
      <c r="AJS240" s="1"/>
      <c r="AJT240" s="1"/>
      <c r="AJU240" s="1"/>
      <c r="AJV240" s="1"/>
      <c r="AJW240" s="1"/>
      <c r="AJX240" s="1"/>
      <c r="AJY240" s="1"/>
      <c r="AJZ240" s="1"/>
      <c r="AKA240" s="1"/>
      <c r="AKB240" s="1"/>
      <c r="AKC240" s="1"/>
      <c r="AKD240" s="1"/>
      <c r="AKE240" s="1"/>
      <c r="AKF240" s="1"/>
      <c r="AKG240" s="1"/>
      <c r="AKH240" s="1"/>
      <c r="AKI240" s="1"/>
      <c r="AKJ240" s="1"/>
      <c r="AKK240" s="1"/>
      <c r="AKL240" s="1"/>
      <c r="AKM240" s="1"/>
      <c r="AKN240" s="1"/>
      <c r="AKO240" s="1"/>
      <c r="AKP240" s="1"/>
      <c r="AKQ240" s="1"/>
      <c r="AKR240" s="1"/>
      <c r="AKS240" s="1"/>
      <c r="AKT240" s="1"/>
      <c r="AKU240" s="1"/>
      <c r="AKV240" s="1"/>
      <c r="AKW240" s="1"/>
      <c r="AKX240" s="1"/>
      <c r="AKY240" s="1"/>
      <c r="AKZ240" s="1"/>
      <c r="ALA240" s="1"/>
      <c r="ALB240" s="1"/>
      <c r="ALC240" s="1"/>
      <c r="ALD240" s="1"/>
      <c r="ALE240" s="1"/>
      <c r="ALF240" s="1"/>
      <c r="ALG240" s="1"/>
      <c r="ALH240" s="1"/>
      <c r="ALI240" s="1"/>
      <c r="ALJ240" s="1"/>
      <c r="ALK240" s="1"/>
      <c r="ALL240" s="1"/>
      <c r="ALM240" s="1"/>
      <c r="ALN240" s="1"/>
      <c r="ALO240" s="1"/>
      <c r="ALP240" s="1"/>
      <c r="ALQ240" s="1"/>
      <c r="ALR240" s="1"/>
      <c r="ALS240" s="1"/>
      <c r="ALT240" s="1"/>
      <c r="ALU240" s="1"/>
      <c r="ALV240" s="1"/>
      <c r="ALW240" s="1"/>
      <c r="ALX240" s="1"/>
      <c r="ALY240" s="1"/>
      <c r="ALZ240" s="1"/>
      <c r="AMA240" s="1"/>
      <c r="AMB240" s="1"/>
      <c r="AMC240" s="1"/>
      <c r="AMD240" s="1"/>
      <c r="AME240" s="1"/>
      <c r="AMF240" s="1"/>
      <c r="AMG240" s="1"/>
      <c r="AMH240" s="1"/>
      <c r="AMI240" s="1"/>
      <c r="AMJ240" s="1"/>
      <c r="AMK240" s="1"/>
    </row>
    <row r="241" spans="1:1025" s="8" customFormat="1" ht="27" customHeight="1">
      <c r="A241" s="22"/>
      <c r="B241" s="87"/>
      <c r="C241" s="155"/>
      <c r="D241" s="155"/>
      <c r="E241" s="155"/>
      <c r="F241" s="155"/>
      <c r="G241" s="15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  <c r="XL241" s="1"/>
      <c r="XM241" s="1"/>
      <c r="XN241" s="1"/>
      <c r="XO241" s="1"/>
      <c r="XP241" s="1"/>
      <c r="XQ241" s="1"/>
      <c r="XR241" s="1"/>
      <c r="XS241" s="1"/>
      <c r="XT241" s="1"/>
      <c r="XU241" s="1"/>
      <c r="XV241" s="1"/>
      <c r="XW241" s="1"/>
      <c r="XX241" s="1"/>
      <c r="XY241" s="1"/>
      <c r="XZ241" s="1"/>
      <c r="YA241" s="1"/>
      <c r="YB241" s="1"/>
      <c r="YC241" s="1"/>
      <c r="YD241" s="1"/>
      <c r="YE241" s="1"/>
      <c r="YF241" s="1"/>
      <c r="YG241" s="1"/>
      <c r="YH241" s="1"/>
      <c r="YI241" s="1"/>
      <c r="YJ241" s="1"/>
      <c r="YK241" s="1"/>
      <c r="YL241" s="1"/>
      <c r="YM241" s="1"/>
      <c r="YN241" s="1"/>
      <c r="YO241" s="1"/>
      <c r="YP241" s="1"/>
      <c r="YQ241" s="1"/>
      <c r="YR241" s="1"/>
      <c r="YS241" s="1"/>
      <c r="YT241" s="1"/>
      <c r="YU241" s="1"/>
      <c r="YV241" s="1"/>
      <c r="YW241" s="1"/>
      <c r="YX241" s="1"/>
      <c r="YY241" s="1"/>
      <c r="YZ241" s="1"/>
      <c r="ZA241" s="1"/>
      <c r="ZB241" s="1"/>
      <c r="ZC241" s="1"/>
      <c r="ZD241" s="1"/>
      <c r="ZE241" s="1"/>
      <c r="ZF241" s="1"/>
      <c r="ZG241" s="1"/>
      <c r="ZH241" s="1"/>
      <c r="ZI241" s="1"/>
      <c r="ZJ241" s="1"/>
      <c r="ZK241" s="1"/>
      <c r="ZL241" s="1"/>
      <c r="ZM241" s="1"/>
      <c r="ZN241" s="1"/>
      <c r="ZO241" s="1"/>
      <c r="ZP241" s="1"/>
      <c r="ZQ241" s="1"/>
      <c r="ZR241" s="1"/>
      <c r="ZS241" s="1"/>
      <c r="ZT241" s="1"/>
      <c r="ZU241" s="1"/>
      <c r="ZV241" s="1"/>
      <c r="ZW241" s="1"/>
      <c r="ZX241" s="1"/>
      <c r="ZY241" s="1"/>
      <c r="ZZ241" s="1"/>
      <c r="AAA241" s="1"/>
      <c r="AAB241" s="1"/>
      <c r="AAC241" s="1"/>
      <c r="AAD241" s="1"/>
      <c r="AAE241" s="1"/>
      <c r="AAF241" s="1"/>
      <c r="AAG241" s="1"/>
      <c r="AAH241" s="1"/>
      <c r="AAI241" s="1"/>
      <c r="AAJ241" s="1"/>
      <c r="AAK241" s="1"/>
      <c r="AAL241" s="1"/>
      <c r="AAM241" s="1"/>
      <c r="AAN241" s="1"/>
      <c r="AAO241" s="1"/>
      <c r="AAP241" s="1"/>
      <c r="AAQ241" s="1"/>
      <c r="AAR241" s="1"/>
      <c r="AAS241" s="1"/>
      <c r="AAT241" s="1"/>
      <c r="AAU241" s="1"/>
      <c r="AAV241" s="1"/>
      <c r="AAW241" s="1"/>
      <c r="AAX241" s="1"/>
      <c r="AAY241" s="1"/>
      <c r="AAZ241" s="1"/>
      <c r="ABA241" s="1"/>
      <c r="ABB241" s="1"/>
      <c r="ABC241" s="1"/>
      <c r="ABD241" s="1"/>
      <c r="ABE241" s="1"/>
      <c r="ABF241" s="1"/>
      <c r="ABG241" s="1"/>
      <c r="ABH241" s="1"/>
      <c r="ABI241" s="1"/>
      <c r="ABJ241" s="1"/>
      <c r="ABK241" s="1"/>
      <c r="ABL241" s="1"/>
      <c r="ABM241" s="1"/>
      <c r="ABN241" s="1"/>
      <c r="ABO241" s="1"/>
      <c r="ABP241" s="1"/>
      <c r="ABQ241" s="1"/>
      <c r="ABR241" s="1"/>
      <c r="ABS241" s="1"/>
      <c r="ABT241" s="1"/>
      <c r="ABU241" s="1"/>
      <c r="ABV241" s="1"/>
      <c r="ABW241" s="1"/>
      <c r="ABX241" s="1"/>
      <c r="ABY241" s="1"/>
      <c r="ABZ241" s="1"/>
      <c r="ACA241" s="1"/>
      <c r="ACB241" s="1"/>
      <c r="ACC241" s="1"/>
      <c r="ACD241" s="1"/>
      <c r="ACE241" s="1"/>
      <c r="ACF241" s="1"/>
      <c r="ACG241" s="1"/>
      <c r="ACH241" s="1"/>
      <c r="ACI241" s="1"/>
      <c r="ACJ241" s="1"/>
      <c r="ACK241" s="1"/>
      <c r="ACL241" s="1"/>
      <c r="ACM241" s="1"/>
      <c r="ACN241" s="1"/>
      <c r="ACO241" s="1"/>
      <c r="ACP241" s="1"/>
      <c r="ACQ241" s="1"/>
      <c r="ACR241" s="1"/>
      <c r="ACS241" s="1"/>
      <c r="ACT241" s="1"/>
      <c r="ACU241" s="1"/>
      <c r="ACV241" s="1"/>
      <c r="ACW241" s="1"/>
      <c r="ACX241" s="1"/>
      <c r="ACY241" s="1"/>
      <c r="ACZ241" s="1"/>
      <c r="ADA241" s="1"/>
      <c r="ADB241" s="1"/>
      <c r="ADC241" s="1"/>
      <c r="ADD241" s="1"/>
      <c r="ADE241" s="1"/>
      <c r="ADF241" s="1"/>
      <c r="ADG241" s="1"/>
      <c r="ADH241" s="1"/>
      <c r="ADI241" s="1"/>
      <c r="ADJ241" s="1"/>
      <c r="ADK241" s="1"/>
      <c r="ADL241" s="1"/>
      <c r="ADM241" s="1"/>
      <c r="ADN241" s="1"/>
      <c r="ADO241" s="1"/>
      <c r="ADP241" s="1"/>
      <c r="ADQ241" s="1"/>
      <c r="ADR241" s="1"/>
      <c r="ADS241" s="1"/>
      <c r="ADT241" s="1"/>
      <c r="ADU241" s="1"/>
      <c r="ADV241" s="1"/>
      <c r="ADW241" s="1"/>
      <c r="ADX241" s="1"/>
      <c r="ADY241" s="1"/>
      <c r="ADZ241" s="1"/>
      <c r="AEA241" s="1"/>
      <c r="AEB241" s="1"/>
      <c r="AEC241" s="1"/>
      <c r="AED241" s="1"/>
      <c r="AEE241" s="1"/>
      <c r="AEF241" s="1"/>
      <c r="AEG241" s="1"/>
      <c r="AEH241" s="1"/>
      <c r="AEI241" s="1"/>
      <c r="AEJ241" s="1"/>
      <c r="AEK241" s="1"/>
      <c r="AEL241" s="1"/>
      <c r="AEM241" s="1"/>
      <c r="AEN241" s="1"/>
      <c r="AEO241" s="1"/>
      <c r="AEP241" s="1"/>
      <c r="AEQ241" s="1"/>
      <c r="AER241" s="1"/>
      <c r="AES241" s="1"/>
      <c r="AET241" s="1"/>
      <c r="AEU241" s="1"/>
      <c r="AEV241" s="1"/>
      <c r="AEW241" s="1"/>
      <c r="AEX241" s="1"/>
      <c r="AEY241" s="1"/>
      <c r="AEZ241" s="1"/>
      <c r="AFA241" s="1"/>
      <c r="AFB241" s="1"/>
      <c r="AFC241" s="1"/>
      <c r="AFD241" s="1"/>
      <c r="AFE241" s="1"/>
      <c r="AFF241" s="1"/>
      <c r="AFG241" s="1"/>
      <c r="AFH241" s="1"/>
      <c r="AFI241" s="1"/>
      <c r="AFJ241" s="1"/>
      <c r="AFK241" s="1"/>
      <c r="AFL241" s="1"/>
      <c r="AFM241" s="1"/>
      <c r="AFN241" s="1"/>
      <c r="AFO241" s="1"/>
      <c r="AFP241" s="1"/>
      <c r="AFQ241" s="1"/>
      <c r="AFR241" s="1"/>
      <c r="AFS241" s="1"/>
      <c r="AFT241" s="1"/>
      <c r="AFU241" s="1"/>
      <c r="AFV241" s="1"/>
      <c r="AFW241" s="1"/>
      <c r="AFX241" s="1"/>
      <c r="AFY241" s="1"/>
      <c r="AFZ241" s="1"/>
      <c r="AGA241" s="1"/>
      <c r="AGB241" s="1"/>
      <c r="AGC241" s="1"/>
      <c r="AGD241" s="1"/>
      <c r="AGE241" s="1"/>
      <c r="AGF241" s="1"/>
      <c r="AGG241" s="1"/>
      <c r="AGH241" s="1"/>
      <c r="AGI241" s="1"/>
      <c r="AGJ241" s="1"/>
      <c r="AGK241" s="1"/>
      <c r="AGL241" s="1"/>
      <c r="AGM241" s="1"/>
      <c r="AGN241" s="1"/>
      <c r="AGO241" s="1"/>
      <c r="AGP241" s="1"/>
      <c r="AGQ241" s="1"/>
      <c r="AGR241" s="1"/>
      <c r="AGS241" s="1"/>
      <c r="AGT241" s="1"/>
      <c r="AGU241" s="1"/>
      <c r="AGV241" s="1"/>
      <c r="AGW241" s="1"/>
      <c r="AGX241" s="1"/>
      <c r="AGY241" s="1"/>
      <c r="AGZ241" s="1"/>
      <c r="AHA241" s="1"/>
      <c r="AHB241" s="1"/>
      <c r="AHC241" s="1"/>
      <c r="AHD241" s="1"/>
      <c r="AHE241" s="1"/>
      <c r="AHF241" s="1"/>
      <c r="AHG241" s="1"/>
      <c r="AHH241" s="1"/>
      <c r="AHI241" s="1"/>
      <c r="AHJ241" s="1"/>
      <c r="AHK241" s="1"/>
      <c r="AHL241" s="1"/>
      <c r="AHM241" s="1"/>
      <c r="AHN241" s="1"/>
      <c r="AHO241" s="1"/>
      <c r="AHP241" s="1"/>
      <c r="AHQ241" s="1"/>
      <c r="AHR241" s="1"/>
      <c r="AHS241" s="1"/>
      <c r="AHT241" s="1"/>
      <c r="AHU241" s="1"/>
      <c r="AHV241" s="1"/>
      <c r="AHW241" s="1"/>
      <c r="AHX241" s="1"/>
      <c r="AHY241" s="1"/>
      <c r="AHZ241" s="1"/>
      <c r="AIA241" s="1"/>
      <c r="AIB241" s="1"/>
      <c r="AIC241" s="1"/>
      <c r="AID241" s="1"/>
      <c r="AIE241" s="1"/>
      <c r="AIF241" s="1"/>
      <c r="AIG241" s="1"/>
      <c r="AIH241" s="1"/>
      <c r="AII241" s="1"/>
      <c r="AIJ241" s="1"/>
      <c r="AIK241" s="1"/>
      <c r="AIL241" s="1"/>
      <c r="AIM241" s="1"/>
      <c r="AIN241" s="1"/>
      <c r="AIO241" s="1"/>
      <c r="AIP241" s="1"/>
      <c r="AIQ241" s="1"/>
      <c r="AIR241" s="1"/>
      <c r="AIS241" s="1"/>
      <c r="AIT241" s="1"/>
      <c r="AIU241" s="1"/>
      <c r="AIV241" s="1"/>
      <c r="AIW241" s="1"/>
      <c r="AIX241" s="1"/>
      <c r="AIY241" s="1"/>
      <c r="AIZ241" s="1"/>
      <c r="AJA241" s="1"/>
      <c r="AJB241" s="1"/>
      <c r="AJC241" s="1"/>
      <c r="AJD241" s="1"/>
      <c r="AJE241" s="1"/>
      <c r="AJF241" s="1"/>
      <c r="AJG241" s="1"/>
      <c r="AJH241" s="1"/>
      <c r="AJI241" s="1"/>
      <c r="AJJ241" s="1"/>
      <c r="AJK241" s="1"/>
      <c r="AJL241" s="1"/>
      <c r="AJM241" s="1"/>
      <c r="AJN241" s="1"/>
      <c r="AJO241" s="1"/>
      <c r="AJP241" s="1"/>
      <c r="AJQ241" s="1"/>
      <c r="AJR241" s="1"/>
      <c r="AJS241" s="1"/>
      <c r="AJT241" s="1"/>
      <c r="AJU241" s="1"/>
      <c r="AJV241" s="1"/>
      <c r="AJW241" s="1"/>
      <c r="AJX241" s="1"/>
      <c r="AJY241" s="1"/>
      <c r="AJZ241" s="1"/>
      <c r="AKA241" s="1"/>
      <c r="AKB241" s="1"/>
      <c r="AKC241" s="1"/>
      <c r="AKD241" s="1"/>
      <c r="AKE241" s="1"/>
      <c r="AKF241" s="1"/>
      <c r="AKG241" s="1"/>
      <c r="AKH241" s="1"/>
      <c r="AKI241" s="1"/>
      <c r="AKJ241" s="1"/>
      <c r="AKK241" s="1"/>
      <c r="AKL241" s="1"/>
      <c r="AKM241" s="1"/>
      <c r="AKN241" s="1"/>
      <c r="AKO241" s="1"/>
      <c r="AKP241" s="1"/>
      <c r="AKQ241" s="1"/>
      <c r="AKR241" s="1"/>
      <c r="AKS241" s="1"/>
      <c r="AKT241" s="1"/>
      <c r="AKU241" s="1"/>
      <c r="AKV241" s="1"/>
      <c r="AKW241" s="1"/>
      <c r="AKX241" s="1"/>
      <c r="AKY241" s="1"/>
      <c r="AKZ241" s="1"/>
      <c r="ALA241" s="1"/>
      <c r="ALB241" s="1"/>
      <c r="ALC241" s="1"/>
      <c r="ALD241" s="1"/>
      <c r="ALE241" s="1"/>
      <c r="ALF241" s="1"/>
      <c r="ALG241" s="1"/>
      <c r="ALH241" s="1"/>
      <c r="ALI241" s="1"/>
      <c r="ALJ241" s="1"/>
      <c r="ALK241" s="1"/>
      <c r="ALL241" s="1"/>
      <c r="ALM241" s="1"/>
      <c r="ALN241" s="1"/>
      <c r="ALO241" s="1"/>
      <c r="ALP241" s="1"/>
      <c r="ALQ241" s="1"/>
      <c r="ALR241" s="1"/>
      <c r="ALS241" s="1"/>
      <c r="ALT241" s="1"/>
      <c r="ALU241" s="1"/>
      <c r="ALV241" s="1"/>
      <c r="ALW241" s="1"/>
      <c r="ALX241" s="1"/>
      <c r="ALY241" s="1"/>
      <c r="ALZ241" s="1"/>
      <c r="AMA241" s="1"/>
      <c r="AMB241" s="1"/>
      <c r="AMC241" s="1"/>
      <c r="AMD241" s="1"/>
      <c r="AME241" s="1"/>
      <c r="AMF241" s="1"/>
      <c r="AMG241" s="1"/>
      <c r="AMH241" s="1"/>
      <c r="AMI241" s="1"/>
      <c r="AMJ241" s="1"/>
      <c r="AMK241" s="1"/>
    </row>
    <row r="242" spans="1:1025" s="8" customFormat="1" ht="29.85" customHeight="1">
      <c r="A242" s="106"/>
      <c r="B242" s="106"/>
      <c r="C242" s="106"/>
      <c r="D242" s="106"/>
      <c r="E242" s="106"/>
      <c r="F242" s="106"/>
      <c r="G242" s="10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  <c r="XL242" s="1"/>
      <c r="XM242" s="1"/>
      <c r="XN242" s="1"/>
      <c r="XO242" s="1"/>
      <c r="XP242" s="1"/>
      <c r="XQ242" s="1"/>
      <c r="XR242" s="1"/>
      <c r="XS242" s="1"/>
      <c r="XT242" s="1"/>
      <c r="XU242" s="1"/>
      <c r="XV242" s="1"/>
      <c r="XW242" s="1"/>
      <c r="XX242" s="1"/>
      <c r="XY242" s="1"/>
      <c r="XZ242" s="1"/>
      <c r="YA242" s="1"/>
      <c r="YB242" s="1"/>
      <c r="YC242" s="1"/>
      <c r="YD242" s="1"/>
      <c r="YE242" s="1"/>
      <c r="YF242" s="1"/>
      <c r="YG242" s="1"/>
      <c r="YH242" s="1"/>
      <c r="YI242" s="1"/>
      <c r="YJ242" s="1"/>
      <c r="YK242" s="1"/>
      <c r="YL242" s="1"/>
      <c r="YM242" s="1"/>
      <c r="YN242" s="1"/>
      <c r="YO242" s="1"/>
      <c r="YP242" s="1"/>
      <c r="YQ242" s="1"/>
      <c r="YR242" s="1"/>
      <c r="YS242" s="1"/>
      <c r="YT242" s="1"/>
      <c r="YU242" s="1"/>
      <c r="YV242" s="1"/>
      <c r="YW242" s="1"/>
      <c r="YX242" s="1"/>
      <c r="YY242" s="1"/>
      <c r="YZ242" s="1"/>
      <c r="ZA242" s="1"/>
      <c r="ZB242" s="1"/>
      <c r="ZC242" s="1"/>
      <c r="ZD242" s="1"/>
      <c r="ZE242" s="1"/>
      <c r="ZF242" s="1"/>
      <c r="ZG242" s="1"/>
      <c r="ZH242" s="1"/>
      <c r="ZI242" s="1"/>
      <c r="ZJ242" s="1"/>
      <c r="ZK242" s="1"/>
      <c r="ZL242" s="1"/>
      <c r="ZM242" s="1"/>
      <c r="ZN242" s="1"/>
      <c r="ZO242" s="1"/>
      <c r="ZP242" s="1"/>
      <c r="ZQ242" s="1"/>
      <c r="ZR242" s="1"/>
      <c r="ZS242" s="1"/>
      <c r="ZT242" s="1"/>
      <c r="ZU242" s="1"/>
      <c r="ZV242" s="1"/>
      <c r="ZW242" s="1"/>
      <c r="ZX242" s="1"/>
      <c r="ZY242" s="1"/>
      <c r="ZZ242" s="1"/>
      <c r="AAA242" s="1"/>
      <c r="AAB242" s="1"/>
      <c r="AAC242" s="1"/>
      <c r="AAD242" s="1"/>
      <c r="AAE242" s="1"/>
      <c r="AAF242" s="1"/>
      <c r="AAG242" s="1"/>
      <c r="AAH242" s="1"/>
      <c r="AAI242" s="1"/>
      <c r="AAJ242" s="1"/>
      <c r="AAK242" s="1"/>
      <c r="AAL242" s="1"/>
      <c r="AAM242" s="1"/>
      <c r="AAN242" s="1"/>
      <c r="AAO242" s="1"/>
      <c r="AAP242" s="1"/>
      <c r="AAQ242" s="1"/>
      <c r="AAR242" s="1"/>
      <c r="AAS242" s="1"/>
      <c r="AAT242" s="1"/>
      <c r="AAU242" s="1"/>
      <c r="AAV242" s="1"/>
      <c r="AAW242" s="1"/>
      <c r="AAX242" s="1"/>
      <c r="AAY242" s="1"/>
      <c r="AAZ242" s="1"/>
      <c r="ABA242" s="1"/>
      <c r="ABB242" s="1"/>
      <c r="ABC242" s="1"/>
      <c r="ABD242" s="1"/>
      <c r="ABE242" s="1"/>
      <c r="ABF242" s="1"/>
      <c r="ABG242" s="1"/>
      <c r="ABH242" s="1"/>
      <c r="ABI242" s="1"/>
      <c r="ABJ242" s="1"/>
      <c r="ABK242" s="1"/>
      <c r="ABL242" s="1"/>
      <c r="ABM242" s="1"/>
      <c r="ABN242" s="1"/>
      <c r="ABO242" s="1"/>
      <c r="ABP242" s="1"/>
      <c r="ABQ242" s="1"/>
      <c r="ABR242" s="1"/>
      <c r="ABS242" s="1"/>
      <c r="ABT242" s="1"/>
      <c r="ABU242" s="1"/>
      <c r="ABV242" s="1"/>
      <c r="ABW242" s="1"/>
      <c r="ABX242" s="1"/>
      <c r="ABY242" s="1"/>
      <c r="ABZ242" s="1"/>
      <c r="ACA242" s="1"/>
      <c r="ACB242" s="1"/>
      <c r="ACC242" s="1"/>
      <c r="ACD242" s="1"/>
      <c r="ACE242" s="1"/>
      <c r="ACF242" s="1"/>
      <c r="ACG242" s="1"/>
      <c r="ACH242" s="1"/>
      <c r="ACI242" s="1"/>
      <c r="ACJ242" s="1"/>
      <c r="ACK242" s="1"/>
      <c r="ACL242" s="1"/>
      <c r="ACM242" s="1"/>
      <c r="ACN242" s="1"/>
      <c r="ACO242" s="1"/>
      <c r="ACP242" s="1"/>
      <c r="ACQ242" s="1"/>
      <c r="ACR242" s="1"/>
      <c r="ACS242" s="1"/>
      <c r="ACT242" s="1"/>
      <c r="ACU242" s="1"/>
      <c r="ACV242" s="1"/>
      <c r="ACW242" s="1"/>
      <c r="ACX242" s="1"/>
      <c r="ACY242" s="1"/>
      <c r="ACZ242" s="1"/>
      <c r="ADA242" s="1"/>
      <c r="ADB242" s="1"/>
      <c r="ADC242" s="1"/>
      <c r="ADD242" s="1"/>
      <c r="ADE242" s="1"/>
      <c r="ADF242" s="1"/>
      <c r="ADG242" s="1"/>
      <c r="ADH242" s="1"/>
      <c r="ADI242" s="1"/>
      <c r="ADJ242" s="1"/>
      <c r="ADK242" s="1"/>
      <c r="ADL242" s="1"/>
      <c r="ADM242" s="1"/>
      <c r="ADN242" s="1"/>
      <c r="ADO242" s="1"/>
      <c r="ADP242" s="1"/>
      <c r="ADQ242" s="1"/>
      <c r="ADR242" s="1"/>
      <c r="ADS242" s="1"/>
      <c r="ADT242" s="1"/>
      <c r="ADU242" s="1"/>
      <c r="ADV242" s="1"/>
      <c r="ADW242" s="1"/>
      <c r="ADX242" s="1"/>
      <c r="ADY242" s="1"/>
      <c r="ADZ242" s="1"/>
      <c r="AEA242" s="1"/>
      <c r="AEB242" s="1"/>
      <c r="AEC242" s="1"/>
      <c r="AED242" s="1"/>
      <c r="AEE242" s="1"/>
      <c r="AEF242" s="1"/>
      <c r="AEG242" s="1"/>
      <c r="AEH242" s="1"/>
      <c r="AEI242" s="1"/>
      <c r="AEJ242" s="1"/>
      <c r="AEK242" s="1"/>
      <c r="AEL242" s="1"/>
      <c r="AEM242" s="1"/>
      <c r="AEN242" s="1"/>
      <c r="AEO242" s="1"/>
      <c r="AEP242" s="1"/>
      <c r="AEQ242" s="1"/>
      <c r="AER242" s="1"/>
      <c r="AES242" s="1"/>
      <c r="AET242" s="1"/>
      <c r="AEU242" s="1"/>
      <c r="AEV242" s="1"/>
      <c r="AEW242" s="1"/>
      <c r="AEX242" s="1"/>
      <c r="AEY242" s="1"/>
      <c r="AEZ242" s="1"/>
      <c r="AFA242" s="1"/>
      <c r="AFB242" s="1"/>
      <c r="AFC242" s="1"/>
      <c r="AFD242" s="1"/>
      <c r="AFE242" s="1"/>
      <c r="AFF242" s="1"/>
      <c r="AFG242" s="1"/>
      <c r="AFH242" s="1"/>
      <c r="AFI242" s="1"/>
      <c r="AFJ242" s="1"/>
      <c r="AFK242" s="1"/>
      <c r="AFL242" s="1"/>
      <c r="AFM242" s="1"/>
      <c r="AFN242" s="1"/>
      <c r="AFO242" s="1"/>
      <c r="AFP242" s="1"/>
      <c r="AFQ242" s="1"/>
      <c r="AFR242" s="1"/>
      <c r="AFS242" s="1"/>
      <c r="AFT242" s="1"/>
      <c r="AFU242" s="1"/>
      <c r="AFV242" s="1"/>
      <c r="AFW242" s="1"/>
      <c r="AFX242" s="1"/>
      <c r="AFY242" s="1"/>
      <c r="AFZ242" s="1"/>
      <c r="AGA242" s="1"/>
      <c r="AGB242" s="1"/>
      <c r="AGC242" s="1"/>
      <c r="AGD242" s="1"/>
      <c r="AGE242" s="1"/>
      <c r="AGF242" s="1"/>
      <c r="AGG242" s="1"/>
      <c r="AGH242" s="1"/>
      <c r="AGI242" s="1"/>
      <c r="AGJ242" s="1"/>
      <c r="AGK242" s="1"/>
      <c r="AGL242" s="1"/>
      <c r="AGM242" s="1"/>
      <c r="AGN242" s="1"/>
      <c r="AGO242" s="1"/>
      <c r="AGP242" s="1"/>
      <c r="AGQ242" s="1"/>
      <c r="AGR242" s="1"/>
      <c r="AGS242" s="1"/>
      <c r="AGT242" s="1"/>
      <c r="AGU242" s="1"/>
      <c r="AGV242" s="1"/>
      <c r="AGW242" s="1"/>
      <c r="AGX242" s="1"/>
      <c r="AGY242" s="1"/>
      <c r="AGZ242" s="1"/>
      <c r="AHA242" s="1"/>
      <c r="AHB242" s="1"/>
      <c r="AHC242" s="1"/>
      <c r="AHD242" s="1"/>
      <c r="AHE242" s="1"/>
      <c r="AHF242" s="1"/>
      <c r="AHG242" s="1"/>
      <c r="AHH242" s="1"/>
      <c r="AHI242" s="1"/>
      <c r="AHJ242" s="1"/>
      <c r="AHK242" s="1"/>
      <c r="AHL242" s="1"/>
      <c r="AHM242" s="1"/>
      <c r="AHN242" s="1"/>
      <c r="AHO242" s="1"/>
      <c r="AHP242" s="1"/>
      <c r="AHQ242" s="1"/>
      <c r="AHR242" s="1"/>
      <c r="AHS242" s="1"/>
      <c r="AHT242" s="1"/>
      <c r="AHU242" s="1"/>
      <c r="AHV242" s="1"/>
      <c r="AHW242" s="1"/>
      <c r="AHX242" s="1"/>
      <c r="AHY242" s="1"/>
      <c r="AHZ242" s="1"/>
      <c r="AIA242" s="1"/>
      <c r="AIB242" s="1"/>
      <c r="AIC242" s="1"/>
      <c r="AID242" s="1"/>
      <c r="AIE242" s="1"/>
      <c r="AIF242" s="1"/>
      <c r="AIG242" s="1"/>
      <c r="AIH242" s="1"/>
      <c r="AII242" s="1"/>
      <c r="AIJ242" s="1"/>
      <c r="AIK242" s="1"/>
      <c r="AIL242" s="1"/>
      <c r="AIM242" s="1"/>
      <c r="AIN242" s="1"/>
      <c r="AIO242" s="1"/>
      <c r="AIP242" s="1"/>
      <c r="AIQ242" s="1"/>
      <c r="AIR242" s="1"/>
      <c r="AIS242" s="1"/>
      <c r="AIT242" s="1"/>
      <c r="AIU242" s="1"/>
      <c r="AIV242" s="1"/>
      <c r="AIW242" s="1"/>
      <c r="AIX242" s="1"/>
      <c r="AIY242" s="1"/>
      <c r="AIZ242" s="1"/>
      <c r="AJA242" s="1"/>
      <c r="AJB242" s="1"/>
      <c r="AJC242" s="1"/>
      <c r="AJD242" s="1"/>
      <c r="AJE242" s="1"/>
      <c r="AJF242" s="1"/>
      <c r="AJG242" s="1"/>
      <c r="AJH242" s="1"/>
      <c r="AJI242" s="1"/>
      <c r="AJJ242" s="1"/>
      <c r="AJK242" s="1"/>
      <c r="AJL242" s="1"/>
      <c r="AJM242" s="1"/>
      <c r="AJN242" s="1"/>
      <c r="AJO242" s="1"/>
      <c r="AJP242" s="1"/>
      <c r="AJQ242" s="1"/>
      <c r="AJR242" s="1"/>
      <c r="AJS242" s="1"/>
      <c r="AJT242" s="1"/>
      <c r="AJU242" s="1"/>
      <c r="AJV242" s="1"/>
      <c r="AJW242" s="1"/>
      <c r="AJX242" s="1"/>
      <c r="AJY242" s="1"/>
      <c r="AJZ242" s="1"/>
      <c r="AKA242" s="1"/>
      <c r="AKB242" s="1"/>
      <c r="AKC242" s="1"/>
      <c r="AKD242" s="1"/>
      <c r="AKE242" s="1"/>
      <c r="AKF242" s="1"/>
      <c r="AKG242" s="1"/>
      <c r="AKH242" s="1"/>
      <c r="AKI242" s="1"/>
      <c r="AKJ242" s="1"/>
      <c r="AKK242" s="1"/>
      <c r="AKL242" s="1"/>
      <c r="AKM242" s="1"/>
      <c r="AKN242" s="1"/>
      <c r="AKO242" s="1"/>
      <c r="AKP242" s="1"/>
      <c r="AKQ242" s="1"/>
      <c r="AKR242" s="1"/>
      <c r="AKS242" s="1"/>
      <c r="AKT242" s="1"/>
      <c r="AKU242" s="1"/>
      <c r="AKV242" s="1"/>
      <c r="AKW242" s="1"/>
      <c r="AKX242" s="1"/>
      <c r="AKY242" s="1"/>
      <c r="AKZ242" s="1"/>
      <c r="ALA242" s="1"/>
      <c r="ALB242" s="1"/>
      <c r="ALC242" s="1"/>
      <c r="ALD242" s="1"/>
      <c r="ALE242" s="1"/>
      <c r="ALF242" s="1"/>
      <c r="ALG242" s="1"/>
      <c r="ALH242" s="1"/>
      <c r="ALI242" s="1"/>
      <c r="ALJ242" s="1"/>
      <c r="ALK242" s="1"/>
      <c r="ALL242" s="1"/>
      <c r="ALM242" s="1"/>
      <c r="ALN242" s="1"/>
      <c r="ALO242" s="1"/>
      <c r="ALP242" s="1"/>
      <c r="ALQ242" s="1"/>
      <c r="ALR242" s="1"/>
      <c r="ALS242" s="1"/>
      <c r="ALT242" s="1"/>
      <c r="ALU242" s="1"/>
      <c r="ALV242" s="1"/>
      <c r="ALW242" s="1"/>
      <c r="ALX242" s="1"/>
      <c r="ALY242" s="1"/>
      <c r="ALZ242" s="1"/>
      <c r="AMA242" s="1"/>
      <c r="AMB242" s="1"/>
      <c r="AMC242" s="1"/>
      <c r="AMD242" s="1"/>
      <c r="AME242" s="1"/>
      <c r="AMF242" s="1"/>
      <c r="AMG242" s="1"/>
      <c r="AMH242" s="1"/>
      <c r="AMI242" s="1"/>
      <c r="AMJ242" s="1"/>
      <c r="AMK242" s="1"/>
    </row>
    <row r="243" spans="1:1025" ht="31.5" customHeight="1">
      <c r="A243" s="121"/>
      <c r="B243" s="157"/>
      <c r="C243" s="159" t="s">
        <v>209</v>
      </c>
      <c r="D243" s="160"/>
      <c r="E243" s="160"/>
      <c r="F243" s="160"/>
      <c r="G243" s="160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1025" s="8" customFormat="1" ht="25.5" customHeight="1">
      <c r="A244" s="151"/>
      <c r="B244" s="121"/>
      <c r="C244" s="121"/>
      <c r="D244" s="121"/>
      <c r="E244" s="121"/>
      <c r="F244" s="121"/>
      <c r="G244" s="12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  <c r="XL244" s="1"/>
      <c r="XM244" s="1"/>
      <c r="XN244" s="1"/>
      <c r="XO244" s="1"/>
      <c r="XP244" s="1"/>
      <c r="XQ244" s="1"/>
      <c r="XR244" s="1"/>
      <c r="XS244" s="1"/>
      <c r="XT244" s="1"/>
      <c r="XU244" s="1"/>
      <c r="XV244" s="1"/>
      <c r="XW244" s="1"/>
      <c r="XX244" s="1"/>
      <c r="XY244" s="1"/>
      <c r="XZ244" s="1"/>
      <c r="YA244" s="1"/>
      <c r="YB244" s="1"/>
      <c r="YC244" s="1"/>
      <c r="YD244" s="1"/>
      <c r="YE244" s="1"/>
      <c r="YF244" s="1"/>
      <c r="YG244" s="1"/>
      <c r="YH244" s="1"/>
      <c r="YI244" s="1"/>
      <c r="YJ244" s="1"/>
      <c r="YK244" s="1"/>
      <c r="YL244" s="1"/>
      <c r="YM244" s="1"/>
      <c r="YN244" s="1"/>
      <c r="YO244" s="1"/>
      <c r="YP244" s="1"/>
      <c r="YQ244" s="1"/>
      <c r="YR244" s="1"/>
      <c r="YS244" s="1"/>
      <c r="YT244" s="1"/>
      <c r="YU244" s="1"/>
      <c r="YV244" s="1"/>
      <c r="YW244" s="1"/>
      <c r="YX244" s="1"/>
      <c r="YY244" s="1"/>
      <c r="YZ244" s="1"/>
      <c r="ZA244" s="1"/>
      <c r="ZB244" s="1"/>
      <c r="ZC244" s="1"/>
      <c r="ZD244" s="1"/>
      <c r="ZE244" s="1"/>
      <c r="ZF244" s="1"/>
      <c r="ZG244" s="1"/>
      <c r="ZH244" s="1"/>
      <c r="ZI244" s="1"/>
      <c r="ZJ244" s="1"/>
      <c r="ZK244" s="1"/>
      <c r="ZL244" s="1"/>
      <c r="ZM244" s="1"/>
      <c r="ZN244" s="1"/>
      <c r="ZO244" s="1"/>
      <c r="ZP244" s="1"/>
      <c r="ZQ244" s="1"/>
      <c r="ZR244" s="1"/>
      <c r="ZS244" s="1"/>
      <c r="ZT244" s="1"/>
      <c r="ZU244" s="1"/>
      <c r="ZV244" s="1"/>
      <c r="ZW244" s="1"/>
      <c r="ZX244" s="1"/>
      <c r="ZY244" s="1"/>
      <c r="ZZ244" s="1"/>
      <c r="AAA244" s="1"/>
      <c r="AAB244" s="1"/>
      <c r="AAC244" s="1"/>
      <c r="AAD244" s="1"/>
      <c r="AAE244" s="1"/>
      <c r="AAF244" s="1"/>
      <c r="AAG244" s="1"/>
      <c r="AAH244" s="1"/>
      <c r="AAI244" s="1"/>
      <c r="AAJ244" s="1"/>
      <c r="AAK244" s="1"/>
      <c r="AAL244" s="1"/>
      <c r="AAM244" s="1"/>
      <c r="AAN244" s="1"/>
      <c r="AAO244" s="1"/>
      <c r="AAP244" s="1"/>
      <c r="AAQ244" s="1"/>
      <c r="AAR244" s="1"/>
      <c r="AAS244" s="1"/>
      <c r="AAT244" s="1"/>
      <c r="AAU244" s="1"/>
      <c r="AAV244" s="1"/>
      <c r="AAW244" s="1"/>
      <c r="AAX244" s="1"/>
      <c r="AAY244" s="1"/>
      <c r="AAZ244" s="1"/>
      <c r="ABA244" s="1"/>
      <c r="ABB244" s="1"/>
      <c r="ABC244" s="1"/>
      <c r="ABD244" s="1"/>
      <c r="ABE244" s="1"/>
      <c r="ABF244" s="1"/>
      <c r="ABG244" s="1"/>
      <c r="ABH244" s="1"/>
      <c r="ABI244" s="1"/>
      <c r="ABJ244" s="1"/>
      <c r="ABK244" s="1"/>
      <c r="ABL244" s="1"/>
      <c r="ABM244" s="1"/>
      <c r="ABN244" s="1"/>
      <c r="ABO244" s="1"/>
      <c r="ABP244" s="1"/>
      <c r="ABQ244" s="1"/>
      <c r="ABR244" s="1"/>
      <c r="ABS244" s="1"/>
      <c r="ABT244" s="1"/>
      <c r="ABU244" s="1"/>
      <c r="ABV244" s="1"/>
      <c r="ABW244" s="1"/>
      <c r="ABX244" s="1"/>
      <c r="ABY244" s="1"/>
      <c r="ABZ244" s="1"/>
      <c r="ACA244" s="1"/>
      <c r="ACB244" s="1"/>
      <c r="ACC244" s="1"/>
      <c r="ACD244" s="1"/>
      <c r="ACE244" s="1"/>
      <c r="ACF244" s="1"/>
      <c r="ACG244" s="1"/>
      <c r="ACH244" s="1"/>
      <c r="ACI244" s="1"/>
      <c r="ACJ244" s="1"/>
      <c r="ACK244" s="1"/>
      <c r="ACL244" s="1"/>
      <c r="ACM244" s="1"/>
      <c r="ACN244" s="1"/>
      <c r="ACO244" s="1"/>
      <c r="ACP244" s="1"/>
      <c r="ACQ244" s="1"/>
      <c r="ACR244" s="1"/>
      <c r="ACS244" s="1"/>
      <c r="ACT244" s="1"/>
      <c r="ACU244" s="1"/>
      <c r="ACV244" s="1"/>
      <c r="ACW244" s="1"/>
      <c r="ACX244" s="1"/>
      <c r="ACY244" s="1"/>
      <c r="ACZ244" s="1"/>
      <c r="ADA244" s="1"/>
      <c r="ADB244" s="1"/>
      <c r="ADC244" s="1"/>
      <c r="ADD244" s="1"/>
      <c r="ADE244" s="1"/>
      <c r="ADF244" s="1"/>
      <c r="ADG244" s="1"/>
      <c r="ADH244" s="1"/>
      <c r="ADI244" s="1"/>
      <c r="ADJ244" s="1"/>
      <c r="ADK244" s="1"/>
      <c r="ADL244" s="1"/>
      <c r="ADM244" s="1"/>
      <c r="ADN244" s="1"/>
      <c r="ADO244" s="1"/>
      <c r="ADP244" s="1"/>
      <c r="ADQ244" s="1"/>
      <c r="ADR244" s="1"/>
      <c r="ADS244" s="1"/>
      <c r="ADT244" s="1"/>
      <c r="ADU244" s="1"/>
      <c r="ADV244" s="1"/>
      <c r="ADW244" s="1"/>
      <c r="ADX244" s="1"/>
      <c r="ADY244" s="1"/>
      <c r="ADZ244" s="1"/>
      <c r="AEA244" s="1"/>
      <c r="AEB244" s="1"/>
      <c r="AEC244" s="1"/>
      <c r="AED244" s="1"/>
      <c r="AEE244" s="1"/>
      <c r="AEF244" s="1"/>
      <c r="AEG244" s="1"/>
      <c r="AEH244" s="1"/>
      <c r="AEI244" s="1"/>
      <c r="AEJ244" s="1"/>
      <c r="AEK244" s="1"/>
      <c r="AEL244" s="1"/>
      <c r="AEM244" s="1"/>
      <c r="AEN244" s="1"/>
      <c r="AEO244" s="1"/>
      <c r="AEP244" s="1"/>
      <c r="AEQ244" s="1"/>
      <c r="AER244" s="1"/>
      <c r="AES244" s="1"/>
      <c r="AET244" s="1"/>
      <c r="AEU244" s="1"/>
      <c r="AEV244" s="1"/>
      <c r="AEW244" s="1"/>
      <c r="AEX244" s="1"/>
      <c r="AEY244" s="1"/>
      <c r="AEZ244" s="1"/>
      <c r="AFA244" s="1"/>
      <c r="AFB244" s="1"/>
      <c r="AFC244" s="1"/>
      <c r="AFD244" s="1"/>
      <c r="AFE244" s="1"/>
      <c r="AFF244" s="1"/>
      <c r="AFG244" s="1"/>
      <c r="AFH244" s="1"/>
      <c r="AFI244" s="1"/>
      <c r="AFJ244" s="1"/>
      <c r="AFK244" s="1"/>
      <c r="AFL244" s="1"/>
      <c r="AFM244" s="1"/>
      <c r="AFN244" s="1"/>
      <c r="AFO244" s="1"/>
      <c r="AFP244" s="1"/>
      <c r="AFQ244" s="1"/>
      <c r="AFR244" s="1"/>
      <c r="AFS244" s="1"/>
      <c r="AFT244" s="1"/>
      <c r="AFU244" s="1"/>
      <c r="AFV244" s="1"/>
      <c r="AFW244" s="1"/>
      <c r="AFX244" s="1"/>
      <c r="AFY244" s="1"/>
      <c r="AFZ244" s="1"/>
      <c r="AGA244" s="1"/>
      <c r="AGB244" s="1"/>
      <c r="AGC244" s="1"/>
      <c r="AGD244" s="1"/>
      <c r="AGE244" s="1"/>
      <c r="AGF244" s="1"/>
      <c r="AGG244" s="1"/>
      <c r="AGH244" s="1"/>
      <c r="AGI244" s="1"/>
      <c r="AGJ244" s="1"/>
      <c r="AGK244" s="1"/>
      <c r="AGL244" s="1"/>
      <c r="AGM244" s="1"/>
      <c r="AGN244" s="1"/>
      <c r="AGO244" s="1"/>
      <c r="AGP244" s="1"/>
      <c r="AGQ244" s="1"/>
      <c r="AGR244" s="1"/>
      <c r="AGS244" s="1"/>
      <c r="AGT244" s="1"/>
      <c r="AGU244" s="1"/>
      <c r="AGV244" s="1"/>
      <c r="AGW244" s="1"/>
      <c r="AGX244" s="1"/>
      <c r="AGY244" s="1"/>
      <c r="AGZ244" s="1"/>
      <c r="AHA244" s="1"/>
      <c r="AHB244" s="1"/>
      <c r="AHC244" s="1"/>
      <c r="AHD244" s="1"/>
      <c r="AHE244" s="1"/>
      <c r="AHF244" s="1"/>
      <c r="AHG244" s="1"/>
      <c r="AHH244" s="1"/>
      <c r="AHI244" s="1"/>
      <c r="AHJ244" s="1"/>
      <c r="AHK244" s="1"/>
      <c r="AHL244" s="1"/>
      <c r="AHM244" s="1"/>
      <c r="AHN244" s="1"/>
      <c r="AHO244" s="1"/>
      <c r="AHP244" s="1"/>
      <c r="AHQ244" s="1"/>
      <c r="AHR244" s="1"/>
      <c r="AHS244" s="1"/>
      <c r="AHT244" s="1"/>
      <c r="AHU244" s="1"/>
      <c r="AHV244" s="1"/>
      <c r="AHW244" s="1"/>
      <c r="AHX244" s="1"/>
      <c r="AHY244" s="1"/>
      <c r="AHZ244" s="1"/>
      <c r="AIA244" s="1"/>
      <c r="AIB244" s="1"/>
      <c r="AIC244" s="1"/>
      <c r="AID244" s="1"/>
      <c r="AIE244" s="1"/>
      <c r="AIF244" s="1"/>
      <c r="AIG244" s="1"/>
      <c r="AIH244" s="1"/>
      <c r="AII244" s="1"/>
      <c r="AIJ244" s="1"/>
      <c r="AIK244" s="1"/>
      <c r="AIL244" s="1"/>
      <c r="AIM244" s="1"/>
      <c r="AIN244" s="1"/>
      <c r="AIO244" s="1"/>
      <c r="AIP244" s="1"/>
      <c r="AIQ244" s="1"/>
      <c r="AIR244" s="1"/>
      <c r="AIS244" s="1"/>
      <c r="AIT244" s="1"/>
      <c r="AIU244" s="1"/>
      <c r="AIV244" s="1"/>
      <c r="AIW244" s="1"/>
      <c r="AIX244" s="1"/>
      <c r="AIY244" s="1"/>
      <c r="AIZ244" s="1"/>
      <c r="AJA244" s="1"/>
      <c r="AJB244" s="1"/>
      <c r="AJC244" s="1"/>
      <c r="AJD244" s="1"/>
      <c r="AJE244" s="1"/>
      <c r="AJF244" s="1"/>
      <c r="AJG244" s="1"/>
      <c r="AJH244" s="1"/>
      <c r="AJI244" s="1"/>
      <c r="AJJ244" s="1"/>
      <c r="AJK244" s="1"/>
      <c r="AJL244" s="1"/>
      <c r="AJM244" s="1"/>
      <c r="AJN244" s="1"/>
      <c r="AJO244" s="1"/>
      <c r="AJP244" s="1"/>
      <c r="AJQ244" s="1"/>
      <c r="AJR244" s="1"/>
      <c r="AJS244" s="1"/>
      <c r="AJT244" s="1"/>
      <c r="AJU244" s="1"/>
      <c r="AJV244" s="1"/>
      <c r="AJW244" s="1"/>
      <c r="AJX244" s="1"/>
      <c r="AJY244" s="1"/>
      <c r="AJZ244" s="1"/>
      <c r="AKA244" s="1"/>
      <c r="AKB244" s="1"/>
      <c r="AKC244" s="1"/>
      <c r="AKD244" s="1"/>
      <c r="AKE244" s="1"/>
      <c r="AKF244" s="1"/>
      <c r="AKG244" s="1"/>
      <c r="AKH244" s="1"/>
      <c r="AKI244" s="1"/>
      <c r="AKJ244" s="1"/>
      <c r="AKK244" s="1"/>
      <c r="AKL244" s="1"/>
      <c r="AKM244" s="1"/>
      <c r="AKN244" s="1"/>
      <c r="AKO244" s="1"/>
      <c r="AKP244" s="1"/>
      <c r="AKQ244" s="1"/>
      <c r="AKR244" s="1"/>
      <c r="AKS244" s="1"/>
      <c r="AKT244" s="1"/>
      <c r="AKU244" s="1"/>
      <c r="AKV244" s="1"/>
      <c r="AKW244" s="1"/>
      <c r="AKX244" s="1"/>
      <c r="AKY244" s="1"/>
      <c r="AKZ244" s="1"/>
      <c r="ALA244" s="1"/>
      <c r="ALB244" s="1"/>
      <c r="ALC244" s="1"/>
      <c r="ALD244" s="1"/>
      <c r="ALE244" s="1"/>
      <c r="ALF244" s="1"/>
      <c r="ALG244" s="1"/>
      <c r="ALH244" s="1"/>
      <c r="ALI244" s="1"/>
      <c r="ALJ244" s="1"/>
      <c r="ALK244" s="1"/>
      <c r="ALL244" s="1"/>
      <c r="ALM244" s="1"/>
      <c r="ALN244" s="1"/>
      <c r="ALO244" s="1"/>
      <c r="ALP244" s="1"/>
      <c r="ALQ244" s="1"/>
      <c r="ALR244" s="1"/>
      <c r="ALS244" s="1"/>
      <c r="ALT244" s="1"/>
      <c r="ALU244" s="1"/>
      <c r="ALV244" s="1"/>
      <c r="ALW244" s="1"/>
      <c r="ALX244" s="1"/>
      <c r="ALY244" s="1"/>
      <c r="ALZ244" s="1"/>
      <c r="AMA244" s="1"/>
      <c r="AMB244" s="1"/>
      <c r="AMC244" s="1"/>
      <c r="AMD244" s="1"/>
      <c r="AME244" s="1"/>
      <c r="AMF244" s="1"/>
      <c r="AMG244" s="1"/>
      <c r="AMH244" s="1"/>
      <c r="AMI244" s="1"/>
      <c r="AMJ244" s="1"/>
      <c r="AMK244" s="1"/>
    </row>
    <row r="245" spans="1:1025" s="8" customFormat="1" ht="27" customHeight="1">
      <c r="A245" s="161" t="s">
        <v>117</v>
      </c>
      <c r="B245" s="161"/>
      <c r="C245" s="161"/>
      <c r="D245" s="161"/>
      <c r="E245" s="161"/>
      <c r="F245" s="161"/>
      <c r="G245" s="16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  <c r="XL245" s="1"/>
      <c r="XM245" s="1"/>
      <c r="XN245" s="1"/>
      <c r="XO245" s="1"/>
      <c r="XP245" s="1"/>
      <c r="XQ245" s="1"/>
      <c r="XR245" s="1"/>
      <c r="XS245" s="1"/>
      <c r="XT245" s="1"/>
      <c r="XU245" s="1"/>
      <c r="XV245" s="1"/>
      <c r="XW245" s="1"/>
      <c r="XX245" s="1"/>
      <c r="XY245" s="1"/>
      <c r="XZ245" s="1"/>
      <c r="YA245" s="1"/>
      <c r="YB245" s="1"/>
      <c r="YC245" s="1"/>
      <c r="YD245" s="1"/>
      <c r="YE245" s="1"/>
      <c r="YF245" s="1"/>
      <c r="YG245" s="1"/>
      <c r="YH245" s="1"/>
      <c r="YI245" s="1"/>
      <c r="YJ245" s="1"/>
      <c r="YK245" s="1"/>
      <c r="YL245" s="1"/>
      <c r="YM245" s="1"/>
      <c r="YN245" s="1"/>
      <c r="YO245" s="1"/>
      <c r="YP245" s="1"/>
      <c r="YQ245" s="1"/>
      <c r="YR245" s="1"/>
      <c r="YS245" s="1"/>
      <c r="YT245" s="1"/>
      <c r="YU245" s="1"/>
      <c r="YV245" s="1"/>
      <c r="YW245" s="1"/>
      <c r="YX245" s="1"/>
      <c r="YY245" s="1"/>
      <c r="YZ245" s="1"/>
      <c r="ZA245" s="1"/>
      <c r="ZB245" s="1"/>
      <c r="ZC245" s="1"/>
      <c r="ZD245" s="1"/>
      <c r="ZE245" s="1"/>
      <c r="ZF245" s="1"/>
      <c r="ZG245" s="1"/>
      <c r="ZH245" s="1"/>
      <c r="ZI245" s="1"/>
      <c r="ZJ245" s="1"/>
      <c r="ZK245" s="1"/>
      <c r="ZL245" s="1"/>
      <c r="ZM245" s="1"/>
      <c r="ZN245" s="1"/>
      <c r="ZO245" s="1"/>
      <c r="ZP245" s="1"/>
      <c r="ZQ245" s="1"/>
      <c r="ZR245" s="1"/>
      <c r="ZS245" s="1"/>
      <c r="ZT245" s="1"/>
      <c r="ZU245" s="1"/>
      <c r="ZV245" s="1"/>
      <c r="ZW245" s="1"/>
      <c r="ZX245" s="1"/>
      <c r="ZY245" s="1"/>
      <c r="ZZ245" s="1"/>
      <c r="AAA245" s="1"/>
      <c r="AAB245" s="1"/>
      <c r="AAC245" s="1"/>
      <c r="AAD245" s="1"/>
      <c r="AAE245" s="1"/>
      <c r="AAF245" s="1"/>
      <c r="AAG245" s="1"/>
      <c r="AAH245" s="1"/>
      <c r="AAI245" s="1"/>
      <c r="AAJ245" s="1"/>
      <c r="AAK245" s="1"/>
      <c r="AAL245" s="1"/>
      <c r="AAM245" s="1"/>
      <c r="AAN245" s="1"/>
      <c r="AAO245" s="1"/>
      <c r="AAP245" s="1"/>
      <c r="AAQ245" s="1"/>
      <c r="AAR245" s="1"/>
      <c r="AAS245" s="1"/>
      <c r="AAT245" s="1"/>
      <c r="AAU245" s="1"/>
      <c r="AAV245" s="1"/>
      <c r="AAW245" s="1"/>
      <c r="AAX245" s="1"/>
      <c r="AAY245" s="1"/>
      <c r="AAZ245" s="1"/>
      <c r="ABA245" s="1"/>
      <c r="ABB245" s="1"/>
      <c r="ABC245" s="1"/>
      <c r="ABD245" s="1"/>
      <c r="ABE245" s="1"/>
      <c r="ABF245" s="1"/>
      <c r="ABG245" s="1"/>
      <c r="ABH245" s="1"/>
      <c r="ABI245" s="1"/>
      <c r="ABJ245" s="1"/>
      <c r="ABK245" s="1"/>
      <c r="ABL245" s="1"/>
      <c r="ABM245" s="1"/>
      <c r="ABN245" s="1"/>
      <c r="ABO245" s="1"/>
      <c r="ABP245" s="1"/>
      <c r="ABQ245" s="1"/>
      <c r="ABR245" s="1"/>
      <c r="ABS245" s="1"/>
      <c r="ABT245" s="1"/>
      <c r="ABU245" s="1"/>
      <c r="ABV245" s="1"/>
      <c r="ABW245" s="1"/>
      <c r="ABX245" s="1"/>
      <c r="ABY245" s="1"/>
      <c r="ABZ245" s="1"/>
      <c r="ACA245" s="1"/>
      <c r="ACB245" s="1"/>
      <c r="ACC245" s="1"/>
      <c r="ACD245" s="1"/>
      <c r="ACE245" s="1"/>
      <c r="ACF245" s="1"/>
      <c r="ACG245" s="1"/>
      <c r="ACH245" s="1"/>
      <c r="ACI245" s="1"/>
      <c r="ACJ245" s="1"/>
      <c r="ACK245" s="1"/>
      <c r="ACL245" s="1"/>
      <c r="ACM245" s="1"/>
      <c r="ACN245" s="1"/>
      <c r="ACO245" s="1"/>
      <c r="ACP245" s="1"/>
      <c r="ACQ245" s="1"/>
      <c r="ACR245" s="1"/>
      <c r="ACS245" s="1"/>
      <c r="ACT245" s="1"/>
      <c r="ACU245" s="1"/>
      <c r="ACV245" s="1"/>
      <c r="ACW245" s="1"/>
      <c r="ACX245" s="1"/>
      <c r="ACY245" s="1"/>
      <c r="ACZ245" s="1"/>
      <c r="ADA245" s="1"/>
      <c r="ADB245" s="1"/>
      <c r="ADC245" s="1"/>
      <c r="ADD245" s="1"/>
      <c r="ADE245" s="1"/>
      <c r="ADF245" s="1"/>
      <c r="ADG245" s="1"/>
      <c r="ADH245" s="1"/>
      <c r="ADI245" s="1"/>
      <c r="ADJ245" s="1"/>
      <c r="ADK245" s="1"/>
      <c r="ADL245" s="1"/>
      <c r="ADM245" s="1"/>
      <c r="ADN245" s="1"/>
      <c r="ADO245" s="1"/>
      <c r="ADP245" s="1"/>
      <c r="ADQ245" s="1"/>
      <c r="ADR245" s="1"/>
      <c r="ADS245" s="1"/>
      <c r="ADT245" s="1"/>
      <c r="ADU245" s="1"/>
      <c r="ADV245" s="1"/>
      <c r="ADW245" s="1"/>
      <c r="ADX245" s="1"/>
      <c r="ADY245" s="1"/>
      <c r="ADZ245" s="1"/>
      <c r="AEA245" s="1"/>
      <c r="AEB245" s="1"/>
      <c r="AEC245" s="1"/>
      <c r="AED245" s="1"/>
      <c r="AEE245" s="1"/>
      <c r="AEF245" s="1"/>
      <c r="AEG245" s="1"/>
      <c r="AEH245" s="1"/>
      <c r="AEI245" s="1"/>
      <c r="AEJ245" s="1"/>
      <c r="AEK245" s="1"/>
      <c r="AEL245" s="1"/>
      <c r="AEM245" s="1"/>
      <c r="AEN245" s="1"/>
      <c r="AEO245" s="1"/>
      <c r="AEP245" s="1"/>
      <c r="AEQ245" s="1"/>
      <c r="AER245" s="1"/>
      <c r="AES245" s="1"/>
      <c r="AET245" s="1"/>
      <c r="AEU245" s="1"/>
      <c r="AEV245" s="1"/>
      <c r="AEW245" s="1"/>
      <c r="AEX245" s="1"/>
      <c r="AEY245" s="1"/>
      <c r="AEZ245" s="1"/>
      <c r="AFA245" s="1"/>
      <c r="AFB245" s="1"/>
      <c r="AFC245" s="1"/>
      <c r="AFD245" s="1"/>
      <c r="AFE245" s="1"/>
      <c r="AFF245" s="1"/>
      <c r="AFG245" s="1"/>
      <c r="AFH245" s="1"/>
      <c r="AFI245" s="1"/>
      <c r="AFJ245" s="1"/>
      <c r="AFK245" s="1"/>
      <c r="AFL245" s="1"/>
      <c r="AFM245" s="1"/>
      <c r="AFN245" s="1"/>
      <c r="AFO245" s="1"/>
      <c r="AFP245" s="1"/>
      <c r="AFQ245" s="1"/>
      <c r="AFR245" s="1"/>
      <c r="AFS245" s="1"/>
      <c r="AFT245" s="1"/>
      <c r="AFU245" s="1"/>
      <c r="AFV245" s="1"/>
      <c r="AFW245" s="1"/>
      <c r="AFX245" s="1"/>
      <c r="AFY245" s="1"/>
      <c r="AFZ245" s="1"/>
      <c r="AGA245" s="1"/>
      <c r="AGB245" s="1"/>
      <c r="AGC245" s="1"/>
      <c r="AGD245" s="1"/>
      <c r="AGE245" s="1"/>
      <c r="AGF245" s="1"/>
      <c r="AGG245" s="1"/>
      <c r="AGH245" s="1"/>
      <c r="AGI245" s="1"/>
      <c r="AGJ245" s="1"/>
      <c r="AGK245" s="1"/>
      <c r="AGL245" s="1"/>
      <c r="AGM245" s="1"/>
      <c r="AGN245" s="1"/>
      <c r="AGO245" s="1"/>
      <c r="AGP245" s="1"/>
      <c r="AGQ245" s="1"/>
      <c r="AGR245" s="1"/>
      <c r="AGS245" s="1"/>
      <c r="AGT245" s="1"/>
      <c r="AGU245" s="1"/>
      <c r="AGV245" s="1"/>
      <c r="AGW245" s="1"/>
      <c r="AGX245" s="1"/>
      <c r="AGY245" s="1"/>
      <c r="AGZ245" s="1"/>
      <c r="AHA245" s="1"/>
      <c r="AHB245" s="1"/>
      <c r="AHC245" s="1"/>
      <c r="AHD245" s="1"/>
      <c r="AHE245" s="1"/>
      <c r="AHF245" s="1"/>
      <c r="AHG245" s="1"/>
      <c r="AHH245" s="1"/>
      <c r="AHI245" s="1"/>
      <c r="AHJ245" s="1"/>
      <c r="AHK245" s="1"/>
      <c r="AHL245" s="1"/>
      <c r="AHM245" s="1"/>
      <c r="AHN245" s="1"/>
      <c r="AHO245" s="1"/>
      <c r="AHP245" s="1"/>
      <c r="AHQ245" s="1"/>
      <c r="AHR245" s="1"/>
      <c r="AHS245" s="1"/>
      <c r="AHT245" s="1"/>
      <c r="AHU245" s="1"/>
      <c r="AHV245" s="1"/>
      <c r="AHW245" s="1"/>
      <c r="AHX245" s="1"/>
      <c r="AHY245" s="1"/>
      <c r="AHZ245" s="1"/>
      <c r="AIA245" s="1"/>
      <c r="AIB245" s="1"/>
      <c r="AIC245" s="1"/>
      <c r="AID245" s="1"/>
      <c r="AIE245" s="1"/>
      <c r="AIF245" s="1"/>
      <c r="AIG245" s="1"/>
      <c r="AIH245" s="1"/>
      <c r="AII245" s="1"/>
      <c r="AIJ245" s="1"/>
      <c r="AIK245" s="1"/>
      <c r="AIL245" s="1"/>
      <c r="AIM245" s="1"/>
      <c r="AIN245" s="1"/>
      <c r="AIO245" s="1"/>
      <c r="AIP245" s="1"/>
      <c r="AIQ245" s="1"/>
      <c r="AIR245" s="1"/>
      <c r="AIS245" s="1"/>
      <c r="AIT245" s="1"/>
      <c r="AIU245" s="1"/>
      <c r="AIV245" s="1"/>
      <c r="AIW245" s="1"/>
      <c r="AIX245" s="1"/>
      <c r="AIY245" s="1"/>
      <c r="AIZ245" s="1"/>
      <c r="AJA245" s="1"/>
      <c r="AJB245" s="1"/>
      <c r="AJC245" s="1"/>
      <c r="AJD245" s="1"/>
      <c r="AJE245" s="1"/>
      <c r="AJF245" s="1"/>
      <c r="AJG245" s="1"/>
      <c r="AJH245" s="1"/>
      <c r="AJI245" s="1"/>
      <c r="AJJ245" s="1"/>
      <c r="AJK245" s="1"/>
      <c r="AJL245" s="1"/>
      <c r="AJM245" s="1"/>
      <c r="AJN245" s="1"/>
      <c r="AJO245" s="1"/>
      <c r="AJP245" s="1"/>
      <c r="AJQ245" s="1"/>
      <c r="AJR245" s="1"/>
      <c r="AJS245" s="1"/>
      <c r="AJT245" s="1"/>
      <c r="AJU245" s="1"/>
      <c r="AJV245" s="1"/>
      <c r="AJW245" s="1"/>
      <c r="AJX245" s="1"/>
      <c r="AJY245" s="1"/>
      <c r="AJZ245" s="1"/>
      <c r="AKA245" s="1"/>
      <c r="AKB245" s="1"/>
      <c r="AKC245" s="1"/>
      <c r="AKD245" s="1"/>
      <c r="AKE245" s="1"/>
      <c r="AKF245" s="1"/>
      <c r="AKG245" s="1"/>
      <c r="AKH245" s="1"/>
      <c r="AKI245" s="1"/>
      <c r="AKJ245" s="1"/>
      <c r="AKK245" s="1"/>
      <c r="AKL245" s="1"/>
      <c r="AKM245" s="1"/>
      <c r="AKN245" s="1"/>
      <c r="AKO245" s="1"/>
      <c r="AKP245" s="1"/>
      <c r="AKQ245" s="1"/>
      <c r="AKR245" s="1"/>
      <c r="AKS245" s="1"/>
      <c r="AKT245" s="1"/>
      <c r="AKU245" s="1"/>
      <c r="AKV245" s="1"/>
      <c r="AKW245" s="1"/>
      <c r="AKX245" s="1"/>
      <c r="AKY245" s="1"/>
      <c r="AKZ245" s="1"/>
      <c r="ALA245" s="1"/>
      <c r="ALB245" s="1"/>
      <c r="ALC245" s="1"/>
      <c r="ALD245" s="1"/>
      <c r="ALE245" s="1"/>
      <c r="ALF245" s="1"/>
      <c r="ALG245" s="1"/>
      <c r="ALH245" s="1"/>
      <c r="ALI245" s="1"/>
      <c r="ALJ245" s="1"/>
      <c r="ALK245" s="1"/>
      <c r="ALL245" s="1"/>
      <c r="ALM245" s="1"/>
      <c r="ALN245" s="1"/>
      <c r="ALO245" s="1"/>
      <c r="ALP245" s="1"/>
      <c r="ALQ245" s="1"/>
      <c r="ALR245" s="1"/>
      <c r="ALS245" s="1"/>
      <c r="ALT245" s="1"/>
      <c r="ALU245" s="1"/>
      <c r="ALV245" s="1"/>
      <c r="ALW245" s="1"/>
      <c r="ALX245" s="1"/>
      <c r="ALY245" s="1"/>
      <c r="ALZ245" s="1"/>
      <c r="AMA245" s="1"/>
      <c r="AMB245" s="1"/>
      <c r="AMC245" s="1"/>
      <c r="AMD245" s="1"/>
      <c r="AME245" s="1"/>
      <c r="AMF245" s="1"/>
      <c r="AMG245" s="1"/>
      <c r="AMH245" s="1"/>
      <c r="AMI245" s="1"/>
      <c r="AMJ245" s="1"/>
      <c r="AMK245" s="1"/>
    </row>
    <row r="246" spans="1:1025" s="8" customFormat="1" ht="30.75" customHeight="1">
      <c r="A246" s="186">
        <f>'Planilha Upload'!G66</f>
        <v>1.75</v>
      </c>
      <c r="B246" s="186"/>
      <c r="C246" s="186"/>
      <c r="D246" s="186"/>
      <c r="E246" s="186"/>
      <c r="F246" s="186"/>
      <c r="G246" s="18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  <c r="XL246" s="1"/>
      <c r="XM246" s="1"/>
      <c r="XN246" s="1"/>
      <c r="XO246" s="1"/>
      <c r="XP246" s="1"/>
      <c r="XQ246" s="1"/>
      <c r="XR246" s="1"/>
      <c r="XS246" s="1"/>
      <c r="XT246" s="1"/>
      <c r="XU246" s="1"/>
      <c r="XV246" s="1"/>
      <c r="XW246" s="1"/>
      <c r="XX246" s="1"/>
      <c r="XY246" s="1"/>
      <c r="XZ246" s="1"/>
      <c r="YA246" s="1"/>
      <c r="YB246" s="1"/>
      <c r="YC246" s="1"/>
      <c r="YD246" s="1"/>
      <c r="YE246" s="1"/>
      <c r="YF246" s="1"/>
      <c r="YG246" s="1"/>
      <c r="YH246" s="1"/>
      <c r="YI246" s="1"/>
      <c r="YJ246" s="1"/>
      <c r="YK246" s="1"/>
      <c r="YL246" s="1"/>
      <c r="YM246" s="1"/>
      <c r="YN246" s="1"/>
      <c r="YO246" s="1"/>
      <c r="YP246" s="1"/>
      <c r="YQ246" s="1"/>
      <c r="YR246" s="1"/>
      <c r="YS246" s="1"/>
      <c r="YT246" s="1"/>
      <c r="YU246" s="1"/>
      <c r="YV246" s="1"/>
      <c r="YW246" s="1"/>
      <c r="YX246" s="1"/>
      <c r="YY246" s="1"/>
      <c r="YZ246" s="1"/>
      <c r="ZA246" s="1"/>
      <c r="ZB246" s="1"/>
      <c r="ZC246" s="1"/>
      <c r="ZD246" s="1"/>
      <c r="ZE246" s="1"/>
      <c r="ZF246" s="1"/>
      <c r="ZG246" s="1"/>
      <c r="ZH246" s="1"/>
      <c r="ZI246" s="1"/>
      <c r="ZJ246" s="1"/>
      <c r="ZK246" s="1"/>
      <c r="ZL246" s="1"/>
      <c r="ZM246" s="1"/>
      <c r="ZN246" s="1"/>
      <c r="ZO246" s="1"/>
      <c r="ZP246" s="1"/>
      <c r="ZQ246" s="1"/>
      <c r="ZR246" s="1"/>
      <c r="ZS246" s="1"/>
      <c r="ZT246" s="1"/>
      <c r="ZU246" s="1"/>
      <c r="ZV246" s="1"/>
      <c r="ZW246" s="1"/>
      <c r="ZX246" s="1"/>
      <c r="ZY246" s="1"/>
      <c r="ZZ246" s="1"/>
      <c r="AAA246" s="1"/>
      <c r="AAB246" s="1"/>
      <c r="AAC246" s="1"/>
      <c r="AAD246" s="1"/>
      <c r="AAE246" s="1"/>
      <c r="AAF246" s="1"/>
      <c r="AAG246" s="1"/>
      <c r="AAH246" s="1"/>
      <c r="AAI246" s="1"/>
      <c r="AAJ246" s="1"/>
      <c r="AAK246" s="1"/>
      <c r="AAL246" s="1"/>
      <c r="AAM246" s="1"/>
      <c r="AAN246" s="1"/>
      <c r="AAO246" s="1"/>
      <c r="AAP246" s="1"/>
      <c r="AAQ246" s="1"/>
      <c r="AAR246" s="1"/>
      <c r="AAS246" s="1"/>
      <c r="AAT246" s="1"/>
      <c r="AAU246" s="1"/>
      <c r="AAV246" s="1"/>
      <c r="AAW246" s="1"/>
      <c r="AAX246" s="1"/>
      <c r="AAY246" s="1"/>
      <c r="AAZ246" s="1"/>
      <c r="ABA246" s="1"/>
      <c r="ABB246" s="1"/>
      <c r="ABC246" s="1"/>
      <c r="ABD246" s="1"/>
      <c r="ABE246" s="1"/>
      <c r="ABF246" s="1"/>
      <c r="ABG246" s="1"/>
      <c r="ABH246" s="1"/>
      <c r="ABI246" s="1"/>
      <c r="ABJ246" s="1"/>
      <c r="ABK246" s="1"/>
      <c r="ABL246" s="1"/>
      <c r="ABM246" s="1"/>
      <c r="ABN246" s="1"/>
      <c r="ABO246" s="1"/>
      <c r="ABP246" s="1"/>
      <c r="ABQ246" s="1"/>
      <c r="ABR246" s="1"/>
      <c r="ABS246" s="1"/>
      <c r="ABT246" s="1"/>
      <c r="ABU246" s="1"/>
      <c r="ABV246" s="1"/>
      <c r="ABW246" s="1"/>
      <c r="ABX246" s="1"/>
      <c r="ABY246" s="1"/>
      <c r="ABZ246" s="1"/>
      <c r="ACA246" s="1"/>
      <c r="ACB246" s="1"/>
      <c r="ACC246" s="1"/>
      <c r="ACD246" s="1"/>
      <c r="ACE246" s="1"/>
      <c r="ACF246" s="1"/>
      <c r="ACG246" s="1"/>
      <c r="ACH246" s="1"/>
      <c r="ACI246" s="1"/>
      <c r="ACJ246" s="1"/>
      <c r="ACK246" s="1"/>
      <c r="ACL246" s="1"/>
      <c r="ACM246" s="1"/>
      <c r="ACN246" s="1"/>
      <c r="ACO246" s="1"/>
      <c r="ACP246" s="1"/>
      <c r="ACQ246" s="1"/>
      <c r="ACR246" s="1"/>
      <c r="ACS246" s="1"/>
      <c r="ACT246" s="1"/>
      <c r="ACU246" s="1"/>
      <c r="ACV246" s="1"/>
      <c r="ACW246" s="1"/>
      <c r="ACX246" s="1"/>
      <c r="ACY246" s="1"/>
      <c r="ACZ246" s="1"/>
      <c r="ADA246" s="1"/>
      <c r="ADB246" s="1"/>
      <c r="ADC246" s="1"/>
      <c r="ADD246" s="1"/>
      <c r="ADE246" s="1"/>
      <c r="ADF246" s="1"/>
      <c r="ADG246" s="1"/>
      <c r="ADH246" s="1"/>
      <c r="ADI246" s="1"/>
      <c r="ADJ246" s="1"/>
      <c r="ADK246" s="1"/>
      <c r="ADL246" s="1"/>
      <c r="ADM246" s="1"/>
      <c r="ADN246" s="1"/>
      <c r="ADO246" s="1"/>
      <c r="ADP246" s="1"/>
      <c r="ADQ246" s="1"/>
      <c r="ADR246" s="1"/>
      <c r="ADS246" s="1"/>
      <c r="ADT246" s="1"/>
      <c r="ADU246" s="1"/>
      <c r="ADV246" s="1"/>
      <c r="ADW246" s="1"/>
      <c r="ADX246" s="1"/>
      <c r="ADY246" s="1"/>
      <c r="ADZ246" s="1"/>
      <c r="AEA246" s="1"/>
      <c r="AEB246" s="1"/>
      <c r="AEC246" s="1"/>
      <c r="AED246" s="1"/>
      <c r="AEE246" s="1"/>
      <c r="AEF246" s="1"/>
      <c r="AEG246" s="1"/>
      <c r="AEH246" s="1"/>
      <c r="AEI246" s="1"/>
      <c r="AEJ246" s="1"/>
      <c r="AEK246" s="1"/>
      <c r="AEL246" s="1"/>
      <c r="AEM246" s="1"/>
      <c r="AEN246" s="1"/>
      <c r="AEO246" s="1"/>
      <c r="AEP246" s="1"/>
      <c r="AEQ246" s="1"/>
      <c r="AER246" s="1"/>
      <c r="AES246" s="1"/>
      <c r="AET246" s="1"/>
      <c r="AEU246" s="1"/>
      <c r="AEV246" s="1"/>
      <c r="AEW246" s="1"/>
      <c r="AEX246" s="1"/>
      <c r="AEY246" s="1"/>
      <c r="AEZ246" s="1"/>
      <c r="AFA246" s="1"/>
      <c r="AFB246" s="1"/>
      <c r="AFC246" s="1"/>
      <c r="AFD246" s="1"/>
      <c r="AFE246" s="1"/>
      <c r="AFF246" s="1"/>
      <c r="AFG246" s="1"/>
      <c r="AFH246" s="1"/>
      <c r="AFI246" s="1"/>
      <c r="AFJ246" s="1"/>
      <c r="AFK246" s="1"/>
      <c r="AFL246" s="1"/>
      <c r="AFM246" s="1"/>
      <c r="AFN246" s="1"/>
      <c r="AFO246" s="1"/>
      <c r="AFP246" s="1"/>
      <c r="AFQ246" s="1"/>
      <c r="AFR246" s="1"/>
      <c r="AFS246" s="1"/>
      <c r="AFT246" s="1"/>
      <c r="AFU246" s="1"/>
      <c r="AFV246" s="1"/>
      <c r="AFW246" s="1"/>
      <c r="AFX246" s="1"/>
      <c r="AFY246" s="1"/>
      <c r="AFZ246" s="1"/>
      <c r="AGA246" s="1"/>
      <c r="AGB246" s="1"/>
      <c r="AGC246" s="1"/>
      <c r="AGD246" s="1"/>
      <c r="AGE246" s="1"/>
      <c r="AGF246" s="1"/>
      <c r="AGG246" s="1"/>
      <c r="AGH246" s="1"/>
      <c r="AGI246" s="1"/>
      <c r="AGJ246" s="1"/>
      <c r="AGK246" s="1"/>
      <c r="AGL246" s="1"/>
      <c r="AGM246" s="1"/>
      <c r="AGN246" s="1"/>
      <c r="AGO246" s="1"/>
      <c r="AGP246" s="1"/>
      <c r="AGQ246" s="1"/>
      <c r="AGR246" s="1"/>
      <c r="AGS246" s="1"/>
      <c r="AGT246" s="1"/>
      <c r="AGU246" s="1"/>
      <c r="AGV246" s="1"/>
      <c r="AGW246" s="1"/>
      <c r="AGX246" s="1"/>
      <c r="AGY246" s="1"/>
      <c r="AGZ246" s="1"/>
      <c r="AHA246" s="1"/>
      <c r="AHB246" s="1"/>
      <c r="AHC246" s="1"/>
      <c r="AHD246" s="1"/>
      <c r="AHE246" s="1"/>
      <c r="AHF246" s="1"/>
      <c r="AHG246" s="1"/>
      <c r="AHH246" s="1"/>
      <c r="AHI246" s="1"/>
      <c r="AHJ246" s="1"/>
      <c r="AHK246" s="1"/>
      <c r="AHL246" s="1"/>
      <c r="AHM246" s="1"/>
      <c r="AHN246" s="1"/>
      <c r="AHO246" s="1"/>
      <c r="AHP246" s="1"/>
      <c r="AHQ246" s="1"/>
      <c r="AHR246" s="1"/>
      <c r="AHS246" s="1"/>
      <c r="AHT246" s="1"/>
      <c r="AHU246" s="1"/>
      <c r="AHV246" s="1"/>
      <c r="AHW246" s="1"/>
      <c r="AHX246" s="1"/>
      <c r="AHY246" s="1"/>
      <c r="AHZ246" s="1"/>
      <c r="AIA246" s="1"/>
      <c r="AIB246" s="1"/>
      <c r="AIC246" s="1"/>
      <c r="AID246" s="1"/>
      <c r="AIE246" s="1"/>
      <c r="AIF246" s="1"/>
      <c r="AIG246" s="1"/>
      <c r="AIH246" s="1"/>
      <c r="AII246" s="1"/>
      <c r="AIJ246" s="1"/>
      <c r="AIK246" s="1"/>
      <c r="AIL246" s="1"/>
      <c r="AIM246" s="1"/>
      <c r="AIN246" s="1"/>
      <c r="AIO246" s="1"/>
      <c r="AIP246" s="1"/>
      <c r="AIQ246" s="1"/>
      <c r="AIR246" s="1"/>
      <c r="AIS246" s="1"/>
      <c r="AIT246" s="1"/>
      <c r="AIU246" s="1"/>
      <c r="AIV246" s="1"/>
      <c r="AIW246" s="1"/>
      <c r="AIX246" s="1"/>
      <c r="AIY246" s="1"/>
      <c r="AIZ246" s="1"/>
      <c r="AJA246" s="1"/>
      <c r="AJB246" s="1"/>
      <c r="AJC246" s="1"/>
      <c r="AJD246" s="1"/>
      <c r="AJE246" s="1"/>
      <c r="AJF246" s="1"/>
      <c r="AJG246" s="1"/>
      <c r="AJH246" s="1"/>
      <c r="AJI246" s="1"/>
      <c r="AJJ246" s="1"/>
      <c r="AJK246" s="1"/>
      <c r="AJL246" s="1"/>
      <c r="AJM246" s="1"/>
      <c r="AJN246" s="1"/>
      <c r="AJO246" s="1"/>
      <c r="AJP246" s="1"/>
      <c r="AJQ246" s="1"/>
      <c r="AJR246" s="1"/>
      <c r="AJS246" s="1"/>
      <c r="AJT246" s="1"/>
      <c r="AJU246" s="1"/>
      <c r="AJV246" s="1"/>
      <c r="AJW246" s="1"/>
      <c r="AJX246" s="1"/>
      <c r="AJY246" s="1"/>
      <c r="AJZ246" s="1"/>
      <c r="AKA246" s="1"/>
      <c r="AKB246" s="1"/>
      <c r="AKC246" s="1"/>
      <c r="AKD246" s="1"/>
      <c r="AKE246" s="1"/>
      <c r="AKF246" s="1"/>
      <c r="AKG246" s="1"/>
      <c r="AKH246" s="1"/>
      <c r="AKI246" s="1"/>
      <c r="AKJ246" s="1"/>
      <c r="AKK246" s="1"/>
      <c r="AKL246" s="1"/>
      <c r="AKM246" s="1"/>
      <c r="AKN246" s="1"/>
      <c r="AKO246" s="1"/>
      <c r="AKP246" s="1"/>
      <c r="AKQ246" s="1"/>
      <c r="AKR246" s="1"/>
      <c r="AKS246" s="1"/>
      <c r="AKT246" s="1"/>
      <c r="AKU246" s="1"/>
      <c r="AKV246" s="1"/>
      <c r="AKW246" s="1"/>
      <c r="AKX246" s="1"/>
      <c r="AKY246" s="1"/>
      <c r="AKZ246" s="1"/>
      <c r="ALA246" s="1"/>
      <c r="ALB246" s="1"/>
      <c r="ALC246" s="1"/>
      <c r="ALD246" s="1"/>
      <c r="ALE246" s="1"/>
      <c r="ALF246" s="1"/>
      <c r="ALG246" s="1"/>
      <c r="ALH246" s="1"/>
      <c r="ALI246" s="1"/>
      <c r="ALJ246" s="1"/>
      <c r="ALK246" s="1"/>
      <c r="ALL246" s="1"/>
      <c r="ALM246" s="1"/>
      <c r="ALN246" s="1"/>
      <c r="ALO246" s="1"/>
      <c r="ALP246" s="1"/>
      <c r="ALQ246" s="1"/>
      <c r="ALR246" s="1"/>
      <c r="ALS246" s="1"/>
      <c r="ALT246" s="1"/>
      <c r="ALU246" s="1"/>
      <c r="ALV246" s="1"/>
      <c r="ALW246" s="1"/>
      <c r="ALX246" s="1"/>
      <c r="ALY246" s="1"/>
      <c r="ALZ246" s="1"/>
      <c r="AMA246" s="1"/>
      <c r="AMB246" s="1"/>
      <c r="AMC246" s="1"/>
      <c r="AMD246" s="1"/>
      <c r="AME246" s="1"/>
      <c r="AMF246" s="1"/>
      <c r="AMG246" s="1"/>
      <c r="AMH246" s="1"/>
      <c r="AMI246" s="1"/>
      <c r="AMJ246" s="1"/>
      <c r="AMK246" s="1"/>
    </row>
    <row r="247" spans="1:1025" s="8" customFormat="1" ht="11.25" customHeight="1">
      <c r="A247" s="94"/>
      <c r="B247" s="94"/>
      <c r="C247" s="94"/>
      <c r="D247" s="94"/>
      <c r="E247" s="94"/>
      <c r="F247" s="94"/>
      <c r="G247" s="94"/>
      <c r="H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  <c r="XL247" s="1"/>
      <c r="XM247" s="1"/>
      <c r="XN247" s="1"/>
      <c r="XO247" s="1"/>
      <c r="XP247" s="1"/>
      <c r="XQ247" s="1"/>
      <c r="XR247" s="1"/>
      <c r="XS247" s="1"/>
      <c r="XT247" s="1"/>
      <c r="XU247" s="1"/>
      <c r="XV247" s="1"/>
      <c r="XW247" s="1"/>
      <c r="XX247" s="1"/>
      <c r="XY247" s="1"/>
      <c r="XZ247" s="1"/>
      <c r="YA247" s="1"/>
      <c r="YB247" s="1"/>
      <c r="YC247" s="1"/>
      <c r="YD247" s="1"/>
      <c r="YE247" s="1"/>
      <c r="YF247" s="1"/>
      <c r="YG247" s="1"/>
      <c r="YH247" s="1"/>
      <c r="YI247" s="1"/>
      <c r="YJ247" s="1"/>
      <c r="YK247" s="1"/>
      <c r="YL247" s="1"/>
      <c r="YM247" s="1"/>
      <c r="YN247" s="1"/>
      <c r="YO247" s="1"/>
      <c r="YP247" s="1"/>
      <c r="YQ247" s="1"/>
      <c r="YR247" s="1"/>
      <c r="YS247" s="1"/>
      <c r="YT247" s="1"/>
      <c r="YU247" s="1"/>
      <c r="YV247" s="1"/>
      <c r="YW247" s="1"/>
      <c r="YX247" s="1"/>
      <c r="YY247" s="1"/>
      <c r="YZ247" s="1"/>
      <c r="ZA247" s="1"/>
      <c r="ZB247" s="1"/>
      <c r="ZC247" s="1"/>
      <c r="ZD247" s="1"/>
      <c r="ZE247" s="1"/>
      <c r="ZF247" s="1"/>
      <c r="ZG247" s="1"/>
      <c r="ZH247" s="1"/>
      <c r="ZI247" s="1"/>
      <c r="ZJ247" s="1"/>
      <c r="ZK247" s="1"/>
      <c r="ZL247" s="1"/>
      <c r="ZM247" s="1"/>
      <c r="ZN247" s="1"/>
      <c r="ZO247" s="1"/>
      <c r="ZP247" s="1"/>
      <c r="ZQ247" s="1"/>
      <c r="ZR247" s="1"/>
      <c r="ZS247" s="1"/>
      <c r="ZT247" s="1"/>
      <c r="ZU247" s="1"/>
      <c r="ZV247" s="1"/>
      <c r="ZW247" s="1"/>
      <c r="ZX247" s="1"/>
      <c r="ZY247" s="1"/>
      <c r="ZZ247" s="1"/>
      <c r="AAA247" s="1"/>
      <c r="AAB247" s="1"/>
      <c r="AAC247" s="1"/>
      <c r="AAD247" s="1"/>
      <c r="AAE247" s="1"/>
      <c r="AAF247" s="1"/>
      <c r="AAG247" s="1"/>
      <c r="AAH247" s="1"/>
      <c r="AAI247" s="1"/>
      <c r="AAJ247" s="1"/>
      <c r="AAK247" s="1"/>
      <c r="AAL247" s="1"/>
      <c r="AAM247" s="1"/>
      <c r="AAN247" s="1"/>
      <c r="AAO247" s="1"/>
      <c r="AAP247" s="1"/>
      <c r="AAQ247" s="1"/>
      <c r="AAR247" s="1"/>
      <c r="AAS247" s="1"/>
      <c r="AAT247" s="1"/>
      <c r="AAU247" s="1"/>
      <c r="AAV247" s="1"/>
      <c r="AAW247" s="1"/>
      <c r="AAX247" s="1"/>
      <c r="AAY247" s="1"/>
      <c r="AAZ247" s="1"/>
      <c r="ABA247" s="1"/>
      <c r="ABB247" s="1"/>
      <c r="ABC247" s="1"/>
      <c r="ABD247" s="1"/>
      <c r="ABE247" s="1"/>
      <c r="ABF247" s="1"/>
      <c r="ABG247" s="1"/>
      <c r="ABH247" s="1"/>
      <c r="ABI247" s="1"/>
      <c r="ABJ247" s="1"/>
      <c r="ABK247" s="1"/>
      <c r="ABL247" s="1"/>
      <c r="ABM247" s="1"/>
      <c r="ABN247" s="1"/>
      <c r="ABO247" s="1"/>
      <c r="ABP247" s="1"/>
      <c r="ABQ247" s="1"/>
      <c r="ABR247" s="1"/>
      <c r="ABS247" s="1"/>
      <c r="ABT247" s="1"/>
      <c r="ABU247" s="1"/>
      <c r="ABV247" s="1"/>
      <c r="ABW247" s="1"/>
      <c r="ABX247" s="1"/>
      <c r="ABY247" s="1"/>
      <c r="ABZ247" s="1"/>
      <c r="ACA247" s="1"/>
      <c r="ACB247" s="1"/>
      <c r="ACC247" s="1"/>
      <c r="ACD247" s="1"/>
      <c r="ACE247" s="1"/>
      <c r="ACF247" s="1"/>
      <c r="ACG247" s="1"/>
      <c r="ACH247" s="1"/>
      <c r="ACI247" s="1"/>
      <c r="ACJ247" s="1"/>
      <c r="ACK247" s="1"/>
      <c r="ACL247" s="1"/>
      <c r="ACM247" s="1"/>
      <c r="ACN247" s="1"/>
      <c r="ACO247" s="1"/>
      <c r="ACP247" s="1"/>
      <c r="ACQ247" s="1"/>
      <c r="ACR247" s="1"/>
      <c r="ACS247" s="1"/>
      <c r="ACT247" s="1"/>
      <c r="ACU247" s="1"/>
      <c r="ACV247" s="1"/>
      <c r="ACW247" s="1"/>
      <c r="ACX247" s="1"/>
      <c r="ACY247" s="1"/>
      <c r="ACZ247" s="1"/>
      <c r="ADA247" s="1"/>
      <c r="ADB247" s="1"/>
      <c r="ADC247" s="1"/>
      <c r="ADD247" s="1"/>
      <c r="ADE247" s="1"/>
      <c r="ADF247" s="1"/>
      <c r="ADG247" s="1"/>
      <c r="ADH247" s="1"/>
      <c r="ADI247" s="1"/>
      <c r="ADJ247" s="1"/>
      <c r="ADK247" s="1"/>
      <c r="ADL247" s="1"/>
      <c r="ADM247" s="1"/>
      <c r="ADN247" s="1"/>
      <c r="ADO247" s="1"/>
      <c r="ADP247" s="1"/>
      <c r="ADQ247" s="1"/>
      <c r="ADR247" s="1"/>
      <c r="ADS247" s="1"/>
      <c r="ADT247" s="1"/>
      <c r="ADU247" s="1"/>
      <c r="ADV247" s="1"/>
      <c r="ADW247" s="1"/>
      <c r="ADX247" s="1"/>
      <c r="ADY247" s="1"/>
      <c r="ADZ247" s="1"/>
      <c r="AEA247" s="1"/>
      <c r="AEB247" s="1"/>
      <c r="AEC247" s="1"/>
      <c r="AED247" s="1"/>
      <c r="AEE247" s="1"/>
      <c r="AEF247" s="1"/>
      <c r="AEG247" s="1"/>
      <c r="AEH247" s="1"/>
      <c r="AEI247" s="1"/>
      <c r="AEJ247" s="1"/>
      <c r="AEK247" s="1"/>
      <c r="AEL247" s="1"/>
      <c r="AEM247" s="1"/>
      <c r="AEN247" s="1"/>
      <c r="AEO247" s="1"/>
      <c r="AEP247" s="1"/>
      <c r="AEQ247" s="1"/>
      <c r="AER247" s="1"/>
      <c r="AES247" s="1"/>
      <c r="AET247" s="1"/>
      <c r="AEU247" s="1"/>
      <c r="AEV247" s="1"/>
      <c r="AEW247" s="1"/>
      <c r="AEX247" s="1"/>
      <c r="AEY247" s="1"/>
      <c r="AEZ247" s="1"/>
      <c r="AFA247" s="1"/>
      <c r="AFB247" s="1"/>
      <c r="AFC247" s="1"/>
      <c r="AFD247" s="1"/>
      <c r="AFE247" s="1"/>
      <c r="AFF247" s="1"/>
      <c r="AFG247" s="1"/>
      <c r="AFH247" s="1"/>
      <c r="AFI247" s="1"/>
      <c r="AFJ247" s="1"/>
      <c r="AFK247" s="1"/>
      <c r="AFL247" s="1"/>
      <c r="AFM247" s="1"/>
      <c r="AFN247" s="1"/>
      <c r="AFO247" s="1"/>
      <c r="AFP247" s="1"/>
      <c r="AFQ247" s="1"/>
      <c r="AFR247" s="1"/>
      <c r="AFS247" s="1"/>
      <c r="AFT247" s="1"/>
      <c r="AFU247" s="1"/>
      <c r="AFV247" s="1"/>
      <c r="AFW247" s="1"/>
      <c r="AFX247" s="1"/>
      <c r="AFY247" s="1"/>
      <c r="AFZ247" s="1"/>
      <c r="AGA247" s="1"/>
      <c r="AGB247" s="1"/>
      <c r="AGC247" s="1"/>
      <c r="AGD247" s="1"/>
      <c r="AGE247" s="1"/>
      <c r="AGF247" s="1"/>
      <c r="AGG247" s="1"/>
      <c r="AGH247" s="1"/>
      <c r="AGI247" s="1"/>
      <c r="AGJ247" s="1"/>
      <c r="AGK247" s="1"/>
      <c r="AGL247" s="1"/>
      <c r="AGM247" s="1"/>
      <c r="AGN247" s="1"/>
      <c r="AGO247" s="1"/>
      <c r="AGP247" s="1"/>
      <c r="AGQ247" s="1"/>
      <c r="AGR247" s="1"/>
      <c r="AGS247" s="1"/>
      <c r="AGT247" s="1"/>
      <c r="AGU247" s="1"/>
      <c r="AGV247" s="1"/>
      <c r="AGW247" s="1"/>
      <c r="AGX247" s="1"/>
      <c r="AGY247" s="1"/>
      <c r="AGZ247" s="1"/>
      <c r="AHA247" s="1"/>
      <c r="AHB247" s="1"/>
      <c r="AHC247" s="1"/>
      <c r="AHD247" s="1"/>
      <c r="AHE247" s="1"/>
      <c r="AHF247" s="1"/>
      <c r="AHG247" s="1"/>
      <c r="AHH247" s="1"/>
      <c r="AHI247" s="1"/>
      <c r="AHJ247" s="1"/>
      <c r="AHK247" s="1"/>
      <c r="AHL247" s="1"/>
      <c r="AHM247" s="1"/>
      <c r="AHN247" s="1"/>
      <c r="AHO247" s="1"/>
      <c r="AHP247" s="1"/>
      <c r="AHQ247" s="1"/>
      <c r="AHR247" s="1"/>
      <c r="AHS247" s="1"/>
      <c r="AHT247" s="1"/>
      <c r="AHU247" s="1"/>
      <c r="AHV247" s="1"/>
      <c r="AHW247" s="1"/>
      <c r="AHX247" s="1"/>
      <c r="AHY247" s="1"/>
      <c r="AHZ247" s="1"/>
      <c r="AIA247" s="1"/>
      <c r="AIB247" s="1"/>
      <c r="AIC247" s="1"/>
      <c r="AID247" s="1"/>
      <c r="AIE247" s="1"/>
      <c r="AIF247" s="1"/>
      <c r="AIG247" s="1"/>
      <c r="AIH247" s="1"/>
      <c r="AII247" s="1"/>
      <c r="AIJ247" s="1"/>
      <c r="AIK247" s="1"/>
      <c r="AIL247" s="1"/>
      <c r="AIM247" s="1"/>
      <c r="AIN247" s="1"/>
      <c r="AIO247" s="1"/>
      <c r="AIP247" s="1"/>
      <c r="AIQ247" s="1"/>
      <c r="AIR247" s="1"/>
      <c r="AIS247" s="1"/>
      <c r="AIT247" s="1"/>
      <c r="AIU247" s="1"/>
      <c r="AIV247" s="1"/>
      <c r="AIW247" s="1"/>
      <c r="AIX247" s="1"/>
      <c r="AIY247" s="1"/>
      <c r="AIZ247" s="1"/>
      <c r="AJA247" s="1"/>
      <c r="AJB247" s="1"/>
      <c r="AJC247" s="1"/>
      <c r="AJD247" s="1"/>
      <c r="AJE247" s="1"/>
      <c r="AJF247" s="1"/>
      <c r="AJG247" s="1"/>
      <c r="AJH247" s="1"/>
      <c r="AJI247" s="1"/>
      <c r="AJJ247" s="1"/>
      <c r="AJK247" s="1"/>
      <c r="AJL247" s="1"/>
      <c r="AJM247" s="1"/>
      <c r="AJN247" s="1"/>
      <c r="AJO247" s="1"/>
      <c r="AJP247" s="1"/>
      <c r="AJQ247" s="1"/>
      <c r="AJR247" s="1"/>
      <c r="AJS247" s="1"/>
      <c r="AJT247" s="1"/>
      <c r="AJU247" s="1"/>
      <c r="AJV247" s="1"/>
      <c r="AJW247" s="1"/>
      <c r="AJX247" s="1"/>
      <c r="AJY247" s="1"/>
      <c r="AJZ247" s="1"/>
      <c r="AKA247" s="1"/>
      <c r="AKB247" s="1"/>
      <c r="AKC247" s="1"/>
      <c r="AKD247" s="1"/>
      <c r="AKE247" s="1"/>
      <c r="AKF247" s="1"/>
      <c r="AKG247" s="1"/>
      <c r="AKH247" s="1"/>
      <c r="AKI247" s="1"/>
      <c r="AKJ247" s="1"/>
      <c r="AKK247" s="1"/>
      <c r="AKL247" s="1"/>
      <c r="AKM247" s="1"/>
      <c r="AKN247" s="1"/>
      <c r="AKO247" s="1"/>
      <c r="AKP247" s="1"/>
      <c r="AKQ247" s="1"/>
      <c r="AKR247" s="1"/>
      <c r="AKS247" s="1"/>
      <c r="AKT247" s="1"/>
      <c r="AKU247" s="1"/>
      <c r="AKV247" s="1"/>
      <c r="AKW247" s="1"/>
      <c r="AKX247" s="1"/>
      <c r="AKY247" s="1"/>
      <c r="AKZ247" s="1"/>
      <c r="ALA247" s="1"/>
      <c r="ALB247" s="1"/>
      <c r="ALC247" s="1"/>
      <c r="ALD247" s="1"/>
      <c r="ALE247" s="1"/>
      <c r="ALF247" s="1"/>
      <c r="ALG247" s="1"/>
      <c r="ALH247" s="1"/>
      <c r="ALI247" s="1"/>
      <c r="ALJ247" s="1"/>
      <c r="ALK247" s="1"/>
      <c r="ALL247" s="1"/>
      <c r="ALM247" s="1"/>
      <c r="ALN247" s="1"/>
      <c r="ALO247" s="1"/>
      <c r="ALP247" s="1"/>
      <c r="ALQ247" s="1"/>
      <c r="ALR247" s="1"/>
      <c r="ALS247" s="1"/>
      <c r="ALT247" s="1"/>
      <c r="ALU247" s="1"/>
      <c r="ALV247" s="1"/>
      <c r="ALW247" s="1"/>
      <c r="ALX247" s="1"/>
      <c r="ALY247" s="1"/>
      <c r="ALZ247" s="1"/>
      <c r="AMA247" s="1"/>
      <c r="AMB247" s="1"/>
      <c r="AMC247" s="1"/>
      <c r="AMD247" s="1"/>
      <c r="AME247" s="1"/>
      <c r="AMF247" s="1"/>
      <c r="AMG247" s="1"/>
      <c r="AMH247" s="1"/>
      <c r="AMI247" s="1"/>
      <c r="AMJ247" s="1"/>
      <c r="AMK247" s="1"/>
    </row>
    <row r="248" spans="1:1025" s="8" customFormat="1" ht="20.25" customHeight="1">
      <c r="A248" s="185" t="s">
        <v>118</v>
      </c>
      <c r="B248" s="185"/>
      <c r="C248" s="185"/>
      <c r="D248" s="185"/>
      <c r="E248" s="185"/>
      <c r="F248" s="185"/>
      <c r="G248" s="185"/>
      <c r="H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  <c r="AKZ248" s="1"/>
      <c r="ALA248" s="1"/>
      <c r="ALB248" s="1"/>
      <c r="ALC248" s="1"/>
      <c r="ALD248" s="1"/>
      <c r="ALE248" s="1"/>
      <c r="ALF248" s="1"/>
      <c r="ALG248" s="1"/>
      <c r="ALH248" s="1"/>
      <c r="ALI248" s="1"/>
      <c r="ALJ248" s="1"/>
      <c r="ALK248" s="1"/>
      <c r="ALL248" s="1"/>
      <c r="ALM248" s="1"/>
      <c r="ALN248" s="1"/>
      <c r="ALO248" s="1"/>
      <c r="ALP248" s="1"/>
      <c r="ALQ248" s="1"/>
      <c r="ALR248" s="1"/>
      <c r="ALS248" s="1"/>
      <c r="ALT248" s="1"/>
      <c r="ALU248" s="1"/>
      <c r="ALV248" s="1"/>
      <c r="ALW248" s="1"/>
      <c r="ALX248" s="1"/>
      <c r="ALY248" s="1"/>
      <c r="ALZ248" s="1"/>
      <c r="AMA248" s="1"/>
      <c r="AMB248" s="1"/>
      <c r="AMC248" s="1"/>
      <c r="AMD248" s="1"/>
      <c r="AME248" s="1"/>
      <c r="AMF248" s="1"/>
      <c r="AMG248" s="1"/>
      <c r="AMH248" s="1"/>
      <c r="AMI248" s="1"/>
      <c r="AMJ248" s="1"/>
      <c r="AMK248" s="1"/>
    </row>
    <row r="249" spans="1:1025" s="8" customFormat="1" ht="21.75" customHeight="1">
      <c r="A249" s="183" t="s">
        <v>119</v>
      </c>
      <c r="B249" s="183"/>
      <c r="C249" s="183"/>
      <c r="D249" s="183"/>
      <c r="E249" s="183"/>
      <c r="F249" s="183"/>
      <c r="G249" s="183"/>
      <c r="H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  <c r="AKZ249" s="1"/>
      <c r="ALA249" s="1"/>
      <c r="ALB249" s="1"/>
      <c r="ALC249" s="1"/>
      <c r="ALD249" s="1"/>
      <c r="ALE249" s="1"/>
      <c r="ALF249" s="1"/>
      <c r="ALG249" s="1"/>
      <c r="ALH249" s="1"/>
      <c r="ALI249" s="1"/>
      <c r="ALJ249" s="1"/>
      <c r="ALK249" s="1"/>
      <c r="ALL249" s="1"/>
      <c r="ALM249" s="1"/>
      <c r="ALN249" s="1"/>
      <c r="ALO249" s="1"/>
      <c r="ALP249" s="1"/>
      <c r="ALQ249" s="1"/>
      <c r="ALR249" s="1"/>
      <c r="ALS249" s="1"/>
      <c r="ALT249" s="1"/>
      <c r="ALU249" s="1"/>
      <c r="ALV249" s="1"/>
      <c r="ALW249" s="1"/>
      <c r="ALX249" s="1"/>
      <c r="ALY249" s="1"/>
      <c r="ALZ249" s="1"/>
      <c r="AMA249" s="1"/>
      <c r="AMB249" s="1"/>
      <c r="AMC249" s="1"/>
      <c r="AMD249" s="1"/>
      <c r="AME249" s="1"/>
      <c r="AMF249" s="1"/>
      <c r="AMG249" s="1"/>
      <c r="AMH249" s="1"/>
      <c r="AMI249" s="1"/>
      <c r="AMJ249" s="1"/>
      <c r="AMK249" s="1"/>
    </row>
    <row r="250" spans="1:1025" s="8" customFormat="1" ht="20.25" customHeight="1">
      <c r="A250" s="184" t="s">
        <v>120</v>
      </c>
      <c r="B250" s="184"/>
      <c r="C250" s="184"/>
      <c r="D250" s="184"/>
      <c r="E250" s="184"/>
      <c r="F250" s="184"/>
      <c r="G250" s="184"/>
      <c r="H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  <c r="AKZ250" s="1"/>
      <c r="ALA250" s="1"/>
      <c r="ALB250" s="1"/>
      <c r="ALC250" s="1"/>
      <c r="ALD250" s="1"/>
      <c r="ALE250" s="1"/>
      <c r="ALF250" s="1"/>
      <c r="ALG250" s="1"/>
      <c r="ALH250" s="1"/>
      <c r="ALI250" s="1"/>
      <c r="ALJ250" s="1"/>
      <c r="ALK250" s="1"/>
      <c r="ALL250" s="1"/>
      <c r="ALM250" s="1"/>
      <c r="ALN250" s="1"/>
      <c r="ALO250" s="1"/>
      <c r="ALP250" s="1"/>
      <c r="ALQ250" s="1"/>
      <c r="ALR250" s="1"/>
      <c r="ALS250" s="1"/>
      <c r="ALT250" s="1"/>
      <c r="ALU250" s="1"/>
      <c r="ALV250" s="1"/>
      <c r="ALW250" s="1"/>
      <c r="ALX250" s="1"/>
      <c r="ALY250" s="1"/>
      <c r="ALZ250" s="1"/>
      <c r="AMA250" s="1"/>
      <c r="AMB250" s="1"/>
      <c r="AMC250" s="1"/>
      <c r="AMD250" s="1"/>
      <c r="AME250" s="1"/>
      <c r="AMF250" s="1"/>
      <c r="AMG250" s="1"/>
      <c r="AMH250" s="1"/>
      <c r="AMI250" s="1"/>
      <c r="AMJ250" s="1"/>
      <c r="AMK250" s="1"/>
    </row>
    <row r="251" spans="1:1025" s="8" customFormat="1" ht="19.5" customHeight="1">
      <c r="A251" s="179" t="s">
        <v>121</v>
      </c>
      <c r="B251" s="179"/>
      <c r="C251" s="179"/>
      <c r="D251" s="179"/>
      <c r="E251" s="179"/>
      <c r="F251" s="179"/>
      <c r="G251" s="179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  <c r="AKZ251" s="1"/>
      <c r="ALA251" s="1"/>
      <c r="ALB251" s="1"/>
      <c r="ALC251" s="1"/>
      <c r="ALD251" s="1"/>
      <c r="ALE251" s="1"/>
      <c r="ALF251" s="1"/>
      <c r="ALG251" s="1"/>
      <c r="ALH251" s="1"/>
      <c r="ALI251" s="1"/>
      <c r="ALJ251" s="1"/>
      <c r="ALK251" s="1"/>
      <c r="ALL251" s="1"/>
      <c r="ALM251" s="1"/>
      <c r="ALN251" s="1"/>
      <c r="ALO251" s="1"/>
      <c r="ALP251" s="1"/>
      <c r="ALQ251" s="1"/>
      <c r="ALR251" s="1"/>
      <c r="ALS251" s="1"/>
      <c r="ALT251" s="1"/>
      <c r="ALU251" s="1"/>
      <c r="ALV251" s="1"/>
      <c r="ALW251" s="1"/>
      <c r="ALX251" s="1"/>
      <c r="ALY251" s="1"/>
      <c r="ALZ251" s="1"/>
      <c r="AMA251" s="1"/>
      <c r="AMB251" s="1"/>
      <c r="AMC251" s="1"/>
      <c r="AMD251" s="1"/>
      <c r="AME251" s="1"/>
      <c r="AMF251" s="1"/>
      <c r="AMG251" s="1"/>
      <c r="AMH251" s="1"/>
      <c r="AMI251" s="1"/>
      <c r="AMJ251" s="1"/>
      <c r="AMK251" s="1"/>
    </row>
    <row r="252" spans="1:1025" ht="25.5" customHeight="1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1025" ht="22.35" customHeight="1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1025" ht="26.25" customHeight="1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1025" ht="17.25" customHeight="1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102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4:30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4:30" ht="25.5" customHeight="1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4:30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4:30" ht="25.5" customHeight="1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4:30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4:30" ht="21.75" customHeight="1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4:30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4:30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4:30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4:30" ht="21.75" customHeight="1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4:30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4:30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4:30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4:30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4:30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4:30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4:30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4:30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4:30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4:30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4:30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4:30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4:30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4:30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4:30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4:30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4:30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4:30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4:30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4:30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4:30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4:30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4:30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4:30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4:30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4:30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4:30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4:30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4:30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4:30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4:30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4:30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4:30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4:30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4:30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4:30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4:30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4:30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4:30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4:30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4:30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4:30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4:30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4:30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4:30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4:30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4:30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4:30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4:30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4:30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4:30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4:30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4:30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4:30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4:30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4:30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4:30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4:30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4:30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4:30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4:30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4:30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4:30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4:30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4:30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4:30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4:30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4:30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4:30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4:30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4:30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4:30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4:30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4:30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4:30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4:30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4:30"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4:30"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4:30"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4:30"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4:30"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4:30"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4:30"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4:30"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4:30"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4:30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</sheetData>
  <mergeCells count="244">
    <mergeCell ref="A158:E159"/>
    <mergeCell ref="A9:G9"/>
    <mergeCell ref="A7:G7"/>
    <mergeCell ref="A6:G6"/>
    <mergeCell ref="A4:G4"/>
    <mergeCell ref="A3:G3"/>
    <mergeCell ref="A83:E84"/>
    <mergeCell ref="A67:E68"/>
    <mergeCell ref="A69:G69"/>
    <mergeCell ref="A75:E76"/>
    <mergeCell ref="A28:E29"/>
    <mergeCell ref="F28:G29"/>
    <mergeCell ref="A11:G11"/>
    <mergeCell ref="A12:G12"/>
    <mergeCell ref="A13:G13"/>
    <mergeCell ref="A14:G14"/>
    <mergeCell ref="A15:G15"/>
    <mergeCell ref="A16:G16"/>
    <mergeCell ref="A17:G17"/>
    <mergeCell ref="A18:G18"/>
    <mergeCell ref="E19:G19"/>
    <mergeCell ref="C19:D19"/>
    <mergeCell ref="A20:D20"/>
    <mergeCell ref="A21:D21"/>
    <mergeCell ref="A22:D22"/>
    <mergeCell ref="A24:G24"/>
    <mergeCell ref="E20:G20"/>
    <mergeCell ref="E21:G21"/>
    <mergeCell ref="E22:G22"/>
    <mergeCell ref="A23:D23"/>
    <mergeCell ref="E23:G23"/>
    <mergeCell ref="C61:G61"/>
    <mergeCell ref="C57:G57"/>
    <mergeCell ref="C58:G58"/>
    <mergeCell ref="C59:G59"/>
    <mergeCell ref="C30:G30"/>
    <mergeCell ref="C31:G31"/>
    <mergeCell ref="C32:G32"/>
    <mergeCell ref="C33:G33"/>
    <mergeCell ref="C34:G34"/>
    <mergeCell ref="C35:G35"/>
    <mergeCell ref="C36:G36"/>
    <mergeCell ref="A27:G27"/>
    <mergeCell ref="A26:G26"/>
    <mergeCell ref="A30:A36"/>
    <mergeCell ref="A51:A65"/>
    <mergeCell ref="A37:B37"/>
    <mergeCell ref="C53:G53"/>
    <mergeCell ref="C54:G54"/>
    <mergeCell ref="C55:G55"/>
    <mergeCell ref="C56:G56"/>
    <mergeCell ref="F75:G75"/>
    <mergeCell ref="F70:G70"/>
    <mergeCell ref="F71:G71"/>
    <mergeCell ref="F72:G72"/>
    <mergeCell ref="F73:G73"/>
    <mergeCell ref="C62:G62"/>
    <mergeCell ref="C63:G63"/>
    <mergeCell ref="F91:G91"/>
    <mergeCell ref="F86:G86"/>
    <mergeCell ref="F87:G87"/>
    <mergeCell ref="A86:D87"/>
    <mergeCell ref="A77:C81"/>
    <mergeCell ref="E77:G77"/>
    <mergeCell ref="E78:G78"/>
    <mergeCell ref="E79:G79"/>
    <mergeCell ref="E80:G80"/>
    <mergeCell ref="F81:G81"/>
    <mergeCell ref="A19:B19"/>
    <mergeCell ref="A164:G164"/>
    <mergeCell ref="A163:G163"/>
    <mergeCell ref="A162:G162"/>
    <mergeCell ref="A161:G161"/>
    <mergeCell ref="B143:D143"/>
    <mergeCell ref="B144:D144"/>
    <mergeCell ref="B145:D145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E127:G127"/>
    <mergeCell ref="A127:D129"/>
    <mergeCell ref="A131:D132"/>
    <mergeCell ref="A123:D125"/>
    <mergeCell ref="A119:E119"/>
    <mergeCell ref="A121:E121"/>
    <mergeCell ref="A70:D73"/>
    <mergeCell ref="F67:G67"/>
    <mergeCell ref="A251:G251"/>
    <mergeCell ref="E105:G105"/>
    <mergeCell ref="E128:G128"/>
    <mergeCell ref="E129:G129"/>
    <mergeCell ref="E123:G123"/>
    <mergeCell ref="E124:G124"/>
    <mergeCell ref="E125:G125"/>
    <mergeCell ref="E106:G106"/>
    <mergeCell ref="E107:G107"/>
    <mergeCell ref="A105:C107"/>
    <mergeCell ref="A115:B115"/>
    <mergeCell ref="A126:B126"/>
    <mergeCell ref="A109:E110"/>
    <mergeCell ref="F109:G110"/>
    <mergeCell ref="A116:E117"/>
    <mergeCell ref="C150:G150"/>
    <mergeCell ref="A122:G122"/>
    <mergeCell ref="E112:G112"/>
    <mergeCell ref="A151:B151"/>
    <mergeCell ref="A154:B154"/>
    <mergeCell ref="A249:G249"/>
    <mergeCell ref="A250:G250"/>
    <mergeCell ref="A248:G248"/>
    <mergeCell ref="A246:G246"/>
    <mergeCell ref="E97:G97"/>
    <mergeCell ref="E98:G98"/>
    <mergeCell ref="E99:G99"/>
    <mergeCell ref="A97:C99"/>
    <mergeCell ref="F93:G93"/>
    <mergeCell ref="F94:G94"/>
    <mergeCell ref="F95:G95"/>
    <mergeCell ref="A93:D95"/>
    <mergeCell ref="F101:G101"/>
    <mergeCell ref="F102:G102"/>
    <mergeCell ref="F103:G103"/>
    <mergeCell ref="A157:B157"/>
    <mergeCell ref="E113:G113"/>
    <mergeCell ref="E114:G114"/>
    <mergeCell ref="A112:D114"/>
    <mergeCell ref="A143:A145"/>
    <mergeCell ref="A146:B146"/>
    <mergeCell ref="A147:A150"/>
    <mergeCell ref="C147:G147"/>
    <mergeCell ref="C148:G148"/>
    <mergeCell ref="C149:G149"/>
    <mergeCell ref="A152:E153"/>
    <mergeCell ref="A155:E156"/>
    <mergeCell ref="C64:G64"/>
    <mergeCell ref="C65:G65"/>
    <mergeCell ref="A66:G66"/>
    <mergeCell ref="C38:G38"/>
    <mergeCell ref="C39:G39"/>
    <mergeCell ref="C40:G40"/>
    <mergeCell ref="C41:G41"/>
    <mergeCell ref="A88:B88"/>
    <mergeCell ref="A90:B90"/>
    <mergeCell ref="F83:G83"/>
    <mergeCell ref="A89:E89"/>
    <mergeCell ref="F89:G89"/>
    <mergeCell ref="A74:B74"/>
    <mergeCell ref="C42:G42"/>
    <mergeCell ref="C43:G43"/>
    <mergeCell ref="C44:G44"/>
    <mergeCell ref="C45:G45"/>
    <mergeCell ref="C46:G46"/>
    <mergeCell ref="C47:G47"/>
    <mergeCell ref="C48:G48"/>
    <mergeCell ref="C49:G49"/>
    <mergeCell ref="C60:G60"/>
    <mergeCell ref="C51:G51"/>
    <mergeCell ref="C52:G52"/>
    <mergeCell ref="A92:B92"/>
    <mergeCell ref="A134:A141"/>
    <mergeCell ref="A142:B142"/>
    <mergeCell ref="A96:B96"/>
    <mergeCell ref="A82:B82"/>
    <mergeCell ref="A85:B85"/>
    <mergeCell ref="A104:B104"/>
    <mergeCell ref="A100:B100"/>
    <mergeCell ref="A108:B108"/>
    <mergeCell ref="A111:B111"/>
    <mergeCell ref="A101:D103"/>
    <mergeCell ref="A91:E91"/>
    <mergeCell ref="A247:G247"/>
    <mergeCell ref="A244:G244"/>
    <mergeCell ref="C228:G228"/>
    <mergeCell ref="A230:G230"/>
    <mergeCell ref="C231:G231"/>
    <mergeCell ref="C229:G229"/>
    <mergeCell ref="C223:G223"/>
    <mergeCell ref="C234:G234"/>
    <mergeCell ref="C235:G235"/>
    <mergeCell ref="A236:G236"/>
    <mergeCell ref="A231:B231"/>
    <mergeCell ref="A233:C233"/>
    <mergeCell ref="A224:G224"/>
    <mergeCell ref="C225:G225"/>
    <mergeCell ref="A243:B243"/>
    <mergeCell ref="C240:G240"/>
    <mergeCell ref="C241:G241"/>
    <mergeCell ref="A242:G242"/>
    <mergeCell ref="C243:G243"/>
    <mergeCell ref="A232:G232"/>
    <mergeCell ref="A245:G245"/>
    <mergeCell ref="C222:G222"/>
    <mergeCell ref="C237:G237"/>
    <mergeCell ref="A239:G239"/>
    <mergeCell ref="A220:G220"/>
    <mergeCell ref="A227:G227"/>
    <mergeCell ref="A160:G160"/>
    <mergeCell ref="A174:E175"/>
    <mergeCell ref="F174:G175"/>
    <mergeCell ref="A167:G167"/>
    <mergeCell ref="A170:G170"/>
    <mergeCell ref="A173:G173"/>
    <mergeCell ref="B208:G208"/>
    <mergeCell ref="A209:C209"/>
    <mergeCell ref="C204:G204"/>
    <mergeCell ref="A204:B204"/>
    <mergeCell ref="F192:G192"/>
    <mergeCell ref="A197:G198"/>
    <mergeCell ref="A201:C202"/>
    <mergeCell ref="A200:C200"/>
    <mergeCell ref="D200:G200"/>
    <mergeCell ref="D201:G202"/>
    <mergeCell ref="A177:G179"/>
    <mergeCell ref="B180:B181"/>
    <mergeCell ref="D180:D181"/>
    <mergeCell ref="A10:G10"/>
    <mergeCell ref="A25:G25"/>
    <mergeCell ref="A206:G206"/>
    <mergeCell ref="A8:G8"/>
    <mergeCell ref="A5:G5"/>
    <mergeCell ref="A2:G2"/>
    <mergeCell ref="A1:G1"/>
    <mergeCell ref="A221:C221"/>
    <mergeCell ref="A215:G215"/>
    <mergeCell ref="C216:G216"/>
    <mergeCell ref="A218:G218"/>
    <mergeCell ref="C219:G219"/>
    <mergeCell ref="E180:G181"/>
    <mergeCell ref="A183:G184"/>
    <mergeCell ref="A189:G190"/>
    <mergeCell ref="C210:G210"/>
    <mergeCell ref="C213:G213"/>
    <mergeCell ref="A212:G212"/>
    <mergeCell ref="A185:C185"/>
    <mergeCell ref="A188:C188"/>
    <mergeCell ref="A180:A181"/>
    <mergeCell ref="A219:B219"/>
    <mergeCell ref="A38:A49"/>
    <mergeCell ref="A50:B50"/>
  </mergeCells>
  <conditionalFormatting sqref="A246">
    <cfRule type="cellIs" dxfId="3" priority="1" operator="between">
      <formula>8.51</formula>
      <formula>10</formula>
    </cfRule>
    <cfRule type="cellIs" dxfId="2" priority="2" operator="between">
      <formula>6.51</formula>
      <formula>8.5</formula>
    </cfRule>
    <cfRule type="cellIs" dxfId="1" priority="3" operator="between">
      <formula>4.51</formula>
      <formula>6.5</formula>
    </cfRule>
    <cfRule type="cellIs" dxfId="0" priority="4" operator="lessThan">
      <formula>4.51</formula>
    </cfRule>
  </conditionalFormatting>
  <pageMargins left="0.7" right="0.7" top="0.75" bottom="0.75" header="0.3" footer="0.3"/>
  <pageSetup paperSize="9" orientation="landscape" useFirstPageNumber="1" horizontalDpi="200" verticalDpi="200" r:id="rId1"/>
  <headerFooter>
    <oddHeader>&amp;C&amp;"Times New Roman,Regular"&amp;12&amp;A</oddHeader>
    <oddFooter>&amp;C&amp;"Times New Roman,Regular"&amp;12Página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M171"/>
  <sheetViews>
    <sheetView topLeftCell="E43" zoomScale="80" zoomScaleNormal="80" workbookViewId="0">
      <selection activeCell="F83" sqref="F83"/>
    </sheetView>
  </sheetViews>
  <sheetFormatPr defaultRowHeight="12.75"/>
  <cols>
    <col min="1" max="1" width="104.42578125" style="57" customWidth="1"/>
    <col min="2" max="2" width="30.7109375" style="62" customWidth="1"/>
    <col min="3" max="3" width="26.28515625" style="62" bestFit="1" customWidth="1"/>
    <col min="4" max="4" width="11.5703125" style="59"/>
    <col min="6" max="6" width="35" bestFit="1" customWidth="1"/>
    <col min="7" max="7" width="10.140625" customWidth="1"/>
    <col min="8" max="8" width="19.85546875" bestFit="1" customWidth="1"/>
    <col min="9" max="9" width="11.7109375" bestFit="1" customWidth="1"/>
    <col min="10" max="10" width="6" bestFit="1" customWidth="1"/>
    <col min="20" max="30" width="9.140625" customWidth="1"/>
    <col min="31" max="31" width="12.7109375" customWidth="1"/>
    <col min="32" max="38" width="9.140625" customWidth="1"/>
    <col min="39" max="39" width="17.5703125" customWidth="1"/>
    <col min="40" max="1025" width="11.5703125"/>
  </cols>
  <sheetData>
    <row r="1" spans="1:39" s="8" customFormat="1" ht="15">
      <c r="A1" s="60" t="s">
        <v>7</v>
      </c>
      <c r="B1" s="61">
        <f>C1-1</f>
        <v>0</v>
      </c>
      <c r="C1" s="61">
        <v>1</v>
      </c>
      <c r="D1" s="59"/>
      <c r="F1" s="75" t="s">
        <v>368</v>
      </c>
      <c r="G1" s="75"/>
      <c r="H1" s="75"/>
      <c r="I1" s="75"/>
      <c r="J1" s="75"/>
      <c r="AB1" s="27" t="s">
        <v>307</v>
      </c>
      <c r="AC1" s="27" t="s">
        <v>307</v>
      </c>
      <c r="AD1" s="27" t="s">
        <v>307</v>
      </c>
      <c r="AE1" s="27" t="s">
        <v>307</v>
      </c>
    </row>
    <row r="2" spans="1:39" s="8" customFormat="1" ht="15.75">
      <c r="A2" s="60" t="s">
        <v>52</v>
      </c>
      <c r="B2" s="61">
        <f>C2-1</f>
        <v>0</v>
      </c>
      <c r="C2" s="61">
        <v>1</v>
      </c>
      <c r="D2" s="59"/>
      <c r="F2" s="75" t="s">
        <v>369</v>
      </c>
      <c r="G2" s="75"/>
      <c r="H2" s="75"/>
      <c r="I2" s="75"/>
      <c r="J2" s="75"/>
      <c r="U2" s="8" t="s">
        <v>58</v>
      </c>
      <c r="V2" s="8">
        <v>0</v>
      </c>
      <c r="X2" s="2" t="s">
        <v>43</v>
      </c>
      <c r="Y2" s="8">
        <v>1</v>
      </c>
      <c r="Z2" s="8">
        <v>1950</v>
      </c>
      <c r="AB2" s="8" t="s">
        <v>143</v>
      </c>
      <c r="AC2" s="8" t="s">
        <v>145</v>
      </c>
      <c r="AD2" s="8" t="s">
        <v>147</v>
      </c>
      <c r="AE2" s="8" t="s">
        <v>151</v>
      </c>
      <c r="AG2" s="8" t="s">
        <v>156</v>
      </c>
      <c r="AJ2" s="8" t="s">
        <v>196</v>
      </c>
      <c r="AM2" s="17" t="s">
        <v>197</v>
      </c>
    </row>
    <row r="3" spans="1:39" ht="15" customHeight="1">
      <c r="A3" s="60" t="s">
        <v>218</v>
      </c>
      <c r="B3" s="61" t="str">
        <f>IF(C3=TRUE,"TRUE","FALSE")</f>
        <v>FALSE</v>
      </c>
      <c r="C3" s="61" t="b">
        <v>0</v>
      </c>
      <c r="F3" s="75" t="s">
        <v>370</v>
      </c>
      <c r="G3" s="75">
        <v>35</v>
      </c>
      <c r="H3" s="75">
        <f>IF(G3&lt;&gt;35,1,0)</f>
        <v>0</v>
      </c>
      <c r="I3" s="75" t="e">
        <f>VLOOKUP(G3,$N$24:$O$62,2,FALSE)</f>
        <v>#N/A</v>
      </c>
      <c r="J3" s="75" t="e">
        <f>IF(I3=$N$24,1,IF(I3=$N$26,2,IF(I3=$N$38,3,IF(I3=$N$57,4,5))))</f>
        <v>#N/A</v>
      </c>
      <c r="U3" s="8" t="s">
        <v>59</v>
      </c>
      <c r="V3">
        <v>1</v>
      </c>
      <c r="X3" s="3" t="s">
        <v>44</v>
      </c>
      <c r="Y3">
        <v>2</v>
      </c>
      <c r="Z3">
        <v>1951</v>
      </c>
      <c r="AB3" s="8" t="s">
        <v>144</v>
      </c>
      <c r="AC3" s="8" t="s">
        <v>146</v>
      </c>
      <c r="AD3" s="8" t="s">
        <v>148</v>
      </c>
      <c r="AE3" s="8" t="s">
        <v>152</v>
      </c>
      <c r="AG3" s="8" t="s">
        <v>157</v>
      </c>
      <c r="AJ3" s="8" t="s">
        <v>192</v>
      </c>
      <c r="AM3" s="16" t="s">
        <v>198</v>
      </c>
    </row>
    <row r="4" spans="1:39" ht="15" customHeight="1">
      <c r="A4" s="60" t="s">
        <v>217</v>
      </c>
      <c r="B4" s="61" t="str">
        <f>IF(C4=TRUE,"TRUE","FALSE")</f>
        <v>FALSE</v>
      </c>
      <c r="C4" s="61" t="b">
        <v>0</v>
      </c>
      <c r="F4" s="75" t="s">
        <v>371</v>
      </c>
      <c r="G4" s="75">
        <v>35</v>
      </c>
      <c r="H4" s="75">
        <f t="shared" ref="H4:H15" si="0">IF(G4&lt;&gt;35,1,0)</f>
        <v>0</v>
      </c>
      <c r="I4" s="75" t="e">
        <f t="shared" ref="I4:I5" si="1">VLOOKUP(G4,$N$24:$O$62,2,FALSE)</f>
        <v>#N/A</v>
      </c>
      <c r="J4" s="75" t="e">
        <f t="shared" ref="J4:J5" si="2">IF(I4=$N$24,1,IF(I4=$N$26,2,IF(I4=$N$38,3,IF(I4=$N$57,4,5))))</f>
        <v>#N/A</v>
      </c>
      <c r="V4">
        <v>2</v>
      </c>
      <c r="X4" s="3" t="s">
        <v>45</v>
      </c>
      <c r="Y4">
        <v>3</v>
      </c>
      <c r="Z4" s="8">
        <v>1952</v>
      </c>
      <c r="AB4" s="8" t="s">
        <v>142</v>
      </c>
      <c r="AE4" s="8" t="s">
        <v>153</v>
      </c>
      <c r="AG4" s="8" t="s">
        <v>158</v>
      </c>
      <c r="AJ4" s="8" t="s">
        <v>193</v>
      </c>
      <c r="AM4" s="17" t="s">
        <v>199</v>
      </c>
    </row>
    <row r="5" spans="1:39" ht="15" customHeight="1">
      <c r="A5" s="60" t="s">
        <v>55</v>
      </c>
      <c r="B5" s="61">
        <f>IF(C5=1,1,0)</f>
        <v>1</v>
      </c>
      <c r="C5" s="61">
        <v>1</v>
      </c>
      <c r="F5" s="75" t="s">
        <v>372</v>
      </c>
      <c r="G5" s="75">
        <v>35</v>
      </c>
      <c r="H5" s="75">
        <f t="shared" si="0"/>
        <v>0</v>
      </c>
      <c r="I5" s="75" t="e">
        <f t="shared" si="1"/>
        <v>#N/A</v>
      </c>
      <c r="J5" s="75" t="e">
        <f t="shared" si="2"/>
        <v>#N/A</v>
      </c>
      <c r="V5">
        <v>3</v>
      </c>
      <c r="X5" s="4" t="s">
        <v>46</v>
      </c>
      <c r="Y5" s="8">
        <v>4</v>
      </c>
      <c r="Z5" s="8">
        <v>1953</v>
      </c>
      <c r="AG5" s="8" t="s">
        <v>159</v>
      </c>
      <c r="AJ5" s="8" t="s">
        <v>194</v>
      </c>
      <c r="AM5" s="16" t="s">
        <v>200</v>
      </c>
    </row>
    <row r="6" spans="1:39" ht="15" customHeight="1">
      <c r="A6" s="60" t="s">
        <v>67</v>
      </c>
      <c r="B6" s="61">
        <f>IF(C6=1,2,IF(C6=2,1,0))</f>
        <v>0</v>
      </c>
      <c r="C6" s="61">
        <v>0</v>
      </c>
      <c r="F6" s="75"/>
      <c r="G6" s="75"/>
      <c r="H6" s="75"/>
      <c r="I6" s="75"/>
      <c r="J6" s="75"/>
      <c r="V6" s="8">
        <v>4</v>
      </c>
      <c r="Y6" s="8">
        <v>5</v>
      </c>
      <c r="Z6" s="8">
        <v>1954</v>
      </c>
      <c r="AG6" s="8" t="s">
        <v>160</v>
      </c>
      <c r="AJ6" s="8" t="s">
        <v>195</v>
      </c>
      <c r="AM6" s="17" t="s">
        <v>201</v>
      </c>
    </row>
    <row r="7" spans="1:39" ht="15" customHeight="1">
      <c r="A7" s="60" t="s">
        <v>71</v>
      </c>
      <c r="B7" s="61">
        <f>C7-1</f>
        <v>1</v>
      </c>
      <c r="C7" s="61">
        <v>2</v>
      </c>
      <c r="F7" s="75" t="s">
        <v>373</v>
      </c>
      <c r="G7" s="75"/>
      <c r="H7" s="75"/>
      <c r="I7" s="75"/>
      <c r="J7" s="75"/>
      <c r="V7" s="8">
        <v>5</v>
      </c>
      <c r="Y7" s="8">
        <v>6</v>
      </c>
      <c r="Z7" s="8">
        <v>1955</v>
      </c>
      <c r="AG7" s="8" t="s">
        <v>161</v>
      </c>
      <c r="AJ7" s="8" t="s">
        <v>91</v>
      </c>
      <c r="AM7" s="16" t="s">
        <v>202</v>
      </c>
    </row>
    <row r="8" spans="1:39" ht="15" customHeight="1">
      <c r="A8" s="60" t="s">
        <v>78</v>
      </c>
      <c r="B8" s="61">
        <f>IF(C8=1,2,IF(C8=2,1,0))</f>
        <v>0</v>
      </c>
      <c r="C8" s="61">
        <v>0</v>
      </c>
      <c r="F8" s="75" t="s">
        <v>370</v>
      </c>
      <c r="G8" s="75">
        <v>35</v>
      </c>
      <c r="H8" s="75">
        <f>IF(G8&lt;&gt;35,1,0)</f>
        <v>0</v>
      </c>
      <c r="I8" s="75" t="e">
        <f t="shared" ref="I8:I10" si="3">VLOOKUP(G8,$N$24:$O$62,2,FALSE)</f>
        <v>#N/A</v>
      </c>
      <c r="J8" s="75" t="e">
        <f t="shared" ref="J8:J10" si="4">IF(I8=$N$24,1,IF(I8=$N$26,2,IF(I8=$N$38,3,IF(I8=$N$57,4,5))))</f>
        <v>#N/A</v>
      </c>
      <c r="V8" s="8">
        <v>6</v>
      </c>
      <c r="Y8" s="8">
        <v>7</v>
      </c>
      <c r="Z8" s="8">
        <v>1956</v>
      </c>
      <c r="AG8" s="8" t="s">
        <v>162</v>
      </c>
      <c r="AM8" s="17" t="s">
        <v>203</v>
      </c>
    </row>
    <row r="9" spans="1:39" ht="15" customHeight="1">
      <c r="A9" s="60" t="s">
        <v>82</v>
      </c>
      <c r="B9" s="61">
        <f>C9-1</f>
        <v>-1</v>
      </c>
      <c r="C9" s="61">
        <v>0</v>
      </c>
      <c r="F9" s="75" t="s">
        <v>371</v>
      </c>
      <c r="G9" s="75">
        <v>35</v>
      </c>
      <c r="H9" s="75">
        <f t="shared" si="0"/>
        <v>0</v>
      </c>
      <c r="I9" s="75" t="e">
        <f t="shared" si="3"/>
        <v>#N/A</v>
      </c>
      <c r="J9" s="75" t="e">
        <f t="shared" si="4"/>
        <v>#N/A</v>
      </c>
      <c r="V9" s="8">
        <v>7</v>
      </c>
      <c r="Y9" s="8">
        <v>8</v>
      </c>
      <c r="Z9" s="8">
        <v>1957</v>
      </c>
      <c r="AG9" s="8" t="s">
        <v>163</v>
      </c>
      <c r="AM9" s="16" t="s">
        <v>204</v>
      </c>
    </row>
    <row r="10" spans="1:39" ht="15">
      <c r="A10" s="60" t="s">
        <v>225</v>
      </c>
      <c r="B10" s="61">
        <f>C10-1</f>
        <v>0</v>
      </c>
      <c r="C10" s="61">
        <v>1</v>
      </c>
      <c r="F10" s="75" t="s">
        <v>372</v>
      </c>
      <c r="G10" s="75">
        <v>35</v>
      </c>
      <c r="H10" s="75">
        <f t="shared" si="0"/>
        <v>0</v>
      </c>
      <c r="I10" s="75" t="e">
        <f t="shared" si="3"/>
        <v>#N/A</v>
      </c>
      <c r="J10" s="75" t="e">
        <f t="shared" si="4"/>
        <v>#N/A</v>
      </c>
      <c r="V10" s="8">
        <v>8</v>
      </c>
      <c r="Y10" s="8">
        <v>9</v>
      </c>
      <c r="Z10" s="8">
        <v>1958</v>
      </c>
      <c r="AG10" s="8" t="s">
        <v>164</v>
      </c>
      <c r="AM10" s="17" t="s">
        <v>205</v>
      </c>
    </row>
    <row r="11" spans="1:39" ht="15" customHeight="1">
      <c r="A11" s="60" t="s">
        <v>226</v>
      </c>
      <c r="B11" s="61" t="str">
        <f>IF(C11=TRUE,"TRUE","FALSE")</f>
        <v>FALSE</v>
      </c>
      <c r="C11" s="61" t="b">
        <v>0</v>
      </c>
      <c r="F11" s="75"/>
      <c r="G11" s="75"/>
      <c r="H11" s="75"/>
      <c r="I11" s="75"/>
      <c r="J11" s="75"/>
      <c r="V11" s="8">
        <v>9</v>
      </c>
      <c r="Y11" s="8">
        <v>10</v>
      </c>
      <c r="Z11" s="8">
        <v>1959</v>
      </c>
      <c r="AG11" s="8" t="s">
        <v>165</v>
      </c>
      <c r="AM11" s="16" t="s">
        <v>206</v>
      </c>
    </row>
    <row r="12" spans="1:39" ht="15" customHeight="1">
      <c r="A12" s="60" t="s">
        <v>227</v>
      </c>
      <c r="B12" s="61" t="str">
        <f>IF(C12=TRUE,"TRUE","FALSE")</f>
        <v>FALSE</v>
      </c>
      <c r="C12" s="61" t="b">
        <v>0</v>
      </c>
      <c r="F12" s="75" t="s">
        <v>374</v>
      </c>
      <c r="G12" s="75"/>
      <c r="H12" s="75"/>
      <c r="I12" s="75"/>
      <c r="J12" s="75"/>
      <c r="V12" s="8">
        <v>10</v>
      </c>
      <c r="Y12" s="8">
        <v>11</v>
      </c>
      <c r="Z12" s="8">
        <v>1960</v>
      </c>
      <c r="AG12" s="8" t="s">
        <v>166</v>
      </c>
      <c r="AM12" s="17" t="s">
        <v>207</v>
      </c>
    </row>
    <row r="13" spans="1:39" ht="15" customHeight="1">
      <c r="A13" s="60" t="s">
        <v>94</v>
      </c>
      <c r="B13" s="61">
        <f>C13-1</f>
        <v>0</v>
      </c>
      <c r="C13" s="61">
        <v>1</v>
      </c>
      <c r="F13" s="75" t="s">
        <v>370</v>
      </c>
      <c r="G13" s="75">
        <v>35</v>
      </c>
      <c r="H13" s="75">
        <f t="shared" si="0"/>
        <v>0</v>
      </c>
      <c r="I13" s="75" t="e">
        <f t="shared" ref="I13:I15" si="5">VLOOKUP(G13,$N$24:$O$62,2,FALSE)</f>
        <v>#N/A</v>
      </c>
      <c r="J13" s="75" t="e">
        <f t="shared" ref="J13:J15" si="6">IF(I13=$N$24,1,IF(I13=$N$26,2,IF(I13=$N$38,3,IF(I13=$N$57,4,5))))</f>
        <v>#N/A</v>
      </c>
      <c r="V13" s="8">
        <v>11</v>
      </c>
      <c r="Y13" s="8">
        <v>12</v>
      </c>
      <c r="Z13" s="8">
        <v>1961</v>
      </c>
      <c r="AG13" s="8" t="s">
        <v>167</v>
      </c>
      <c r="AM13" s="16" t="s">
        <v>208</v>
      </c>
    </row>
    <row r="14" spans="1:39" ht="15" customHeight="1">
      <c r="A14" s="60" t="s">
        <v>95</v>
      </c>
      <c r="B14" s="61">
        <f>IF(C14=1,1,0)</f>
        <v>1</v>
      </c>
      <c r="C14" s="61">
        <v>1</v>
      </c>
      <c r="F14" s="75" t="s">
        <v>371</v>
      </c>
      <c r="G14" s="75">
        <v>35</v>
      </c>
      <c r="H14" s="75">
        <f t="shared" si="0"/>
        <v>0</v>
      </c>
      <c r="I14" s="75" t="e">
        <f t="shared" si="5"/>
        <v>#N/A</v>
      </c>
      <c r="J14" s="75" t="e">
        <f t="shared" si="6"/>
        <v>#N/A</v>
      </c>
      <c r="V14" s="8">
        <v>12</v>
      </c>
      <c r="Y14" s="8">
        <v>13</v>
      </c>
      <c r="Z14" s="8">
        <v>1962</v>
      </c>
      <c r="AG14" s="8" t="s">
        <v>168</v>
      </c>
    </row>
    <row r="15" spans="1:39" ht="15" customHeight="1">
      <c r="A15" s="60" t="s">
        <v>339</v>
      </c>
      <c r="B15" s="61">
        <f>C15-1</f>
        <v>-1</v>
      </c>
      <c r="C15" s="61">
        <v>0</v>
      </c>
      <c r="F15" s="75" t="s">
        <v>372</v>
      </c>
      <c r="G15" s="75">
        <v>35</v>
      </c>
      <c r="H15" s="75">
        <f t="shared" si="0"/>
        <v>0</v>
      </c>
      <c r="I15" s="75" t="e">
        <f t="shared" si="5"/>
        <v>#N/A</v>
      </c>
      <c r="J15" s="75" t="e">
        <f t="shared" si="6"/>
        <v>#N/A</v>
      </c>
      <c r="V15" s="8">
        <v>13</v>
      </c>
      <c r="Y15" s="8">
        <v>14</v>
      </c>
      <c r="Z15" s="8">
        <v>1963</v>
      </c>
      <c r="AG15" s="8" t="s">
        <v>169</v>
      </c>
    </row>
    <row r="16" spans="1:39" ht="15" customHeight="1">
      <c r="A16" s="60" t="s">
        <v>310</v>
      </c>
      <c r="B16" s="61" t="str">
        <f t="shared" ref="B16" si="7">IF(C16=TRUE,"TRUE","FALSE")</f>
        <v>FALSE</v>
      </c>
      <c r="C16" s="61" t="b">
        <v>0</v>
      </c>
      <c r="F16" s="75" t="s">
        <v>375</v>
      </c>
      <c r="G16" s="75"/>
      <c r="H16" s="75">
        <f>SUM(H3:H15)</f>
        <v>0</v>
      </c>
      <c r="I16" s="75"/>
      <c r="J16" s="75"/>
      <c r="V16" s="8">
        <v>14</v>
      </c>
      <c r="Y16" s="8">
        <v>15</v>
      </c>
      <c r="Z16" s="8">
        <v>1964</v>
      </c>
      <c r="AG16" s="8" t="s">
        <v>170</v>
      </c>
    </row>
    <row r="17" spans="1:33" ht="15" customHeight="1">
      <c r="A17" s="60" t="s">
        <v>312</v>
      </c>
      <c r="B17" s="61" t="str">
        <f t="shared" ref="B17" si="8">IF(C17=TRUE,"TRUE","FALSE")</f>
        <v>FALSE</v>
      </c>
      <c r="C17" s="61" t="b">
        <v>0</v>
      </c>
      <c r="F17" s="74"/>
      <c r="G17" s="74"/>
      <c r="H17" s="74"/>
      <c r="I17" s="74"/>
      <c r="J17" s="74"/>
      <c r="V17" s="8">
        <v>15</v>
      </c>
      <c r="Y17" s="8">
        <v>16</v>
      </c>
      <c r="Z17" s="8">
        <v>1965</v>
      </c>
      <c r="AG17" s="8" t="s">
        <v>171</v>
      </c>
    </row>
    <row r="18" spans="1:33" ht="15" customHeight="1">
      <c r="A18" s="11" t="s">
        <v>233</v>
      </c>
      <c r="B18" s="63" t="str">
        <f>IF(C18=TRUE,"TRUE","FALSE")</f>
        <v>FALSE</v>
      </c>
      <c r="C18" s="63" t="b">
        <v>0</v>
      </c>
      <c r="F18" s="74"/>
      <c r="G18" s="74"/>
      <c r="H18" s="74"/>
      <c r="I18" s="74"/>
      <c r="J18" s="74"/>
      <c r="V18" s="8">
        <v>16</v>
      </c>
      <c r="Y18" s="8">
        <v>17</v>
      </c>
      <c r="Z18" s="8">
        <v>1966</v>
      </c>
      <c r="AG18" s="8" t="s">
        <v>172</v>
      </c>
    </row>
    <row r="19" spans="1:33" ht="15" customHeight="1">
      <c r="A19" s="11" t="s">
        <v>234</v>
      </c>
      <c r="B19" s="63" t="str">
        <f t="shared" ref="B19:B24" si="9">IF(C19=TRUE,"TRUE","FALSE")</f>
        <v>FALSE</v>
      </c>
      <c r="C19" s="63" t="b">
        <v>0</v>
      </c>
      <c r="F19" s="74"/>
      <c r="G19" s="74"/>
      <c r="H19" s="74"/>
      <c r="I19" s="74"/>
      <c r="J19" s="74"/>
      <c r="V19" s="8">
        <v>17</v>
      </c>
      <c r="Y19" s="8">
        <v>18</v>
      </c>
      <c r="Z19" s="8">
        <v>1967</v>
      </c>
      <c r="AG19" s="8" t="s">
        <v>173</v>
      </c>
    </row>
    <row r="20" spans="1:33" ht="15" customHeight="1">
      <c r="A20" s="11" t="s">
        <v>235</v>
      </c>
      <c r="B20" s="63" t="str">
        <f t="shared" si="9"/>
        <v>FALSE</v>
      </c>
      <c r="C20" s="63" t="b">
        <v>0</v>
      </c>
      <c r="F20" s="151" t="s">
        <v>376</v>
      </c>
      <c r="G20" s="227"/>
      <c r="H20" s="227"/>
      <c r="I20" s="74"/>
      <c r="J20" s="74"/>
      <c r="V20" s="8">
        <v>18</v>
      </c>
      <c r="Y20" s="8">
        <v>19</v>
      </c>
      <c r="Z20" s="8">
        <v>1968</v>
      </c>
      <c r="AG20" s="8" t="s">
        <v>174</v>
      </c>
    </row>
    <row r="21" spans="1:33" ht="15" customHeight="1">
      <c r="A21" s="11" t="s">
        <v>236</v>
      </c>
      <c r="B21" s="63" t="str">
        <f t="shared" si="9"/>
        <v>FALSE</v>
      </c>
      <c r="C21" s="63" t="b">
        <v>0</v>
      </c>
      <c r="F21" s="74" t="s">
        <v>377</v>
      </c>
      <c r="G21" s="74">
        <f>H21-1</f>
        <v>0</v>
      </c>
      <c r="H21" s="74">
        <v>1</v>
      </c>
      <c r="I21" s="74"/>
      <c r="J21" s="74"/>
      <c r="V21" s="8">
        <v>19</v>
      </c>
      <c r="Y21" s="8">
        <v>20</v>
      </c>
      <c r="Z21" s="8">
        <v>1969</v>
      </c>
      <c r="AG21" s="8" t="s">
        <v>175</v>
      </c>
    </row>
    <row r="22" spans="1:33" ht="15" customHeight="1">
      <c r="A22" s="11" t="s">
        <v>237</v>
      </c>
      <c r="B22" s="63" t="str">
        <f t="shared" si="9"/>
        <v>FALSE</v>
      </c>
      <c r="C22" s="63" t="b">
        <v>0</v>
      </c>
      <c r="F22" s="74" t="s">
        <v>377</v>
      </c>
      <c r="G22" s="74">
        <f t="shared" ref="G22:G23" si="10">H22-1</f>
        <v>0</v>
      </c>
      <c r="H22" s="74">
        <v>1</v>
      </c>
      <c r="I22" s="74"/>
      <c r="J22" s="74"/>
      <c r="V22" s="8">
        <v>20</v>
      </c>
      <c r="Y22" s="8">
        <v>21</v>
      </c>
      <c r="Z22" s="8">
        <v>1970</v>
      </c>
      <c r="AG22" s="8" t="s">
        <v>176</v>
      </c>
    </row>
    <row r="23" spans="1:33">
      <c r="A23" s="11" t="s">
        <v>238</v>
      </c>
      <c r="B23" s="63" t="str">
        <f t="shared" si="9"/>
        <v>FALSE</v>
      </c>
      <c r="C23" s="63" t="b">
        <v>0</v>
      </c>
      <c r="F23" s="74" t="s">
        <v>377</v>
      </c>
      <c r="G23" s="74">
        <f t="shared" si="10"/>
        <v>0</v>
      </c>
      <c r="H23" s="74">
        <v>1</v>
      </c>
      <c r="I23" s="74"/>
      <c r="J23" s="74"/>
      <c r="V23" s="8">
        <v>21</v>
      </c>
      <c r="Y23" s="8">
        <v>22</v>
      </c>
      <c r="Z23" s="8">
        <v>1971</v>
      </c>
      <c r="AG23" s="8" t="s">
        <v>177</v>
      </c>
    </row>
    <row r="24" spans="1:33" ht="15" customHeight="1">
      <c r="A24" s="11" t="s">
        <v>361</v>
      </c>
      <c r="B24" s="63" t="str">
        <f t="shared" si="9"/>
        <v>FALSE</v>
      </c>
      <c r="C24" s="63" t="b">
        <v>0</v>
      </c>
      <c r="F24" s="74" t="s">
        <v>378</v>
      </c>
      <c r="G24" s="74">
        <f>SUM(G21:G23)</f>
        <v>0</v>
      </c>
      <c r="H24" s="74"/>
      <c r="I24" s="74"/>
      <c r="J24" s="74"/>
      <c r="N24" s="74" t="s">
        <v>405</v>
      </c>
      <c r="O24" s="74"/>
      <c r="P24" s="74"/>
      <c r="Q24" s="74"/>
      <c r="R24" s="74"/>
      <c r="V24" s="8">
        <v>22</v>
      </c>
      <c r="Y24" s="8">
        <v>23</v>
      </c>
      <c r="Z24" s="8">
        <v>1972</v>
      </c>
      <c r="AG24" s="8" t="s">
        <v>178</v>
      </c>
    </row>
    <row r="25" spans="1:33" ht="15" customHeight="1">
      <c r="A25" s="11" t="s">
        <v>239</v>
      </c>
      <c r="B25" s="63" t="str">
        <f>IF(C25=0,"",C25)</f>
        <v xml:space="preserve">                                    texto</v>
      </c>
      <c r="C25" s="63" t="str">
        <f>'IQP Completo'!C36:G36</f>
        <v xml:space="preserve">                                    texto</v>
      </c>
      <c r="F25" s="74"/>
      <c r="G25" s="74"/>
      <c r="H25" s="74"/>
      <c r="I25" s="74"/>
      <c r="J25" s="74"/>
      <c r="N25" s="74">
        <v>18</v>
      </c>
      <c r="O25" s="74" t="s">
        <v>405</v>
      </c>
      <c r="P25" s="74"/>
      <c r="Q25" s="74"/>
      <c r="R25" s="74"/>
      <c r="V25" s="8">
        <v>23</v>
      </c>
      <c r="Y25" s="8">
        <v>24</v>
      </c>
      <c r="Z25" s="8">
        <v>1973</v>
      </c>
      <c r="AG25" s="8" t="s">
        <v>179</v>
      </c>
    </row>
    <row r="26" spans="1:33" ht="15" customHeight="1">
      <c r="A26" s="11" t="s">
        <v>240</v>
      </c>
      <c r="B26" s="63">
        <f>C26-1</f>
        <v>0</v>
      </c>
      <c r="C26" s="63">
        <v>1</v>
      </c>
      <c r="F26" s="228" t="s">
        <v>379</v>
      </c>
      <c r="G26" s="228"/>
      <c r="H26" s="74"/>
      <c r="I26" s="74"/>
      <c r="J26" s="74"/>
      <c r="N26" s="74" t="s">
        <v>383</v>
      </c>
      <c r="O26" s="74"/>
      <c r="P26" s="74"/>
      <c r="Q26" s="74"/>
      <c r="R26" s="74"/>
      <c r="V26" s="8">
        <v>24</v>
      </c>
      <c r="Y26" s="8">
        <v>25</v>
      </c>
      <c r="Z26" s="8">
        <v>1974</v>
      </c>
      <c r="AG26" s="8" t="s">
        <v>180</v>
      </c>
    </row>
    <row r="27" spans="1:33" ht="15" customHeight="1">
      <c r="A27" s="11" t="s">
        <v>241</v>
      </c>
      <c r="B27" s="63">
        <f t="shared" ref="B27:B37" si="11">C27-1</f>
        <v>0</v>
      </c>
      <c r="C27" s="63">
        <v>1</v>
      </c>
      <c r="F27" s="74"/>
      <c r="G27" s="74">
        <f>G28+G29</f>
        <v>0</v>
      </c>
      <c r="H27" s="229" t="s">
        <v>380</v>
      </c>
      <c r="I27" s="229"/>
      <c r="J27" s="74"/>
      <c r="N27" s="74">
        <v>1</v>
      </c>
      <c r="O27" s="74" t="s">
        <v>383</v>
      </c>
      <c r="P27" s="74"/>
      <c r="Q27" s="74"/>
      <c r="R27" s="74"/>
      <c r="V27" s="8">
        <v>25</v>
      </c>
      <c r="Y27" s="8">
        <v>26</v>
      </c>
      <c r="Z27" s="8">
        <v>1975</v>
      </c>
      <c r="AG27" s="8" t="s">
        <v>181</v>
      </c>
    </row>
    <row r="28" spans="1:33" ht="15" customHeight="1">
      <c r="A28" s="11" t="s">
        <v>242</v>
      </c>
      <c r="B28" s="63">
        <f t="shared" si="11"/>
        <v>0</v>
      </c>
      <c r="C28" s="63">
        <v>1</v>
      </c>
      <c r="F28" s="74" t="s">
        <v>381</v>
      </c>
      <c r="G28" s="74">
        <f>IF(C16=TRUE,0.5,0)</f>
        <v>0</v>
      </c>
      <c r="H28" s="75" t="s">
        <v>382</v>
      </c>
      <c r="I28" s="75">
        <f>COUNTIFS($J$3:$J$15,"=1")</f>
        <v>0</v>
      </c>
      <c r="J28" s="74"/>
      <c r="N28" s="74">
        <v>13</v>
      </c>
      <c r="O28" s="74" t="s">
        <v>383</v>
      </c>
      <c r="P28" s="74"/>
      <c r="Q28" s="74"/>
      <c r="R28" s="74"/>
      <c r="V28" s="8">
        <v>26</v>
      </c>
      <c r="Y28" s="8">
        <v>27</v>
      </c>
      <c r="Z28" s="8">
        <v>1976</v>
      </c>
      <c r="AG28" s="8" t="s">
        <v>182</v>
      </c>
    </row>
    <row r="29" spans="1:33" ht="15" customHeight="1">
      <c r="A29" s="11" t="s">
        <v>243</v>
      </c>
      <c r="B29" s="63">
        <f t="shared" si="11"/>
        <v>0</v>
      </c>
      <c r="C29" s="63">
        <v>1</v>
      </c>
      <c r="F29" s="74"/>
      <c r="G29" s="74">
        <f>IF(C17=TRUE,0.5,0)</f>
        <v>0</v>
      </c>
      <c r="H29" s="75" t="s">
        <v>383</v>
      </c>
      <c r="I29" s="75">
        <f>COUNTIFS($J$3:$J$15,"=2")</f>
        <v>0</v>
      </c>
      <c r="J29" s="74"/>
      <c r="N29" s="74">
        <v>15</v>
      </c>
      <c r="O29" s="74" t="s">
        <v>383</v>
      </c>
      <c r="P29" s="74"/>
      <c r="Q29" s="74"/>
      <c r="R29" s="74"/>
      <c r="V29" s="8">
        <v>27</v>
      </c>
      <c r="Y29" s="8">
        <v>28</v>
      </c>
      <c r="Z29" s="8">
        <v>1977</v>
      </c>
      <c r="AG29" s="8" t="s">
        <v>183</v>
      </c>
    </row>
    <row r="30" spans="1:33" ht="15" customHeight="1">
      <c r="A30" s="11" t="s">
        <v>244</v>
      </c>
      <c r="B30" s="63">
        <f t="shared" si="11"/>
        <v>0</v>
      </c>
      <c r="C30" s="63">
        <v>1</v>
      </c>
      <c r="F30" s="74"/>
      <c r="G30" s="74"/>
      <c r="H30" s="75" t="s">
        <v>384</v>
      </c>
      <c r="I30" s="75">
        <f>COUNTIFS($J$3:$J$15,"=3")</f>
        <v>0</v>
      </c>
      <c r="J30" s="74"/>
      <c r="N30" s="74">
        <v>16</v>
      </c>
      <c r="O30" s="74" t="s">
        <v>383</v>
      </c>
      <c r="P30" s="74"/>
      <c r="Q30" s="74"/>
      <c r="R30" s="74"/>
      <c r="V30" s="8">
        <v>28</v>
      </c>
      <c r="Y30" s="8">
        <v>29</v>
      </c>
      <c r="Z30" s="8">
        <v>1978</v>
      </c>
      <c r="AG30" s="8" t="s">
        <v>184</v>
      </c>
    </row>
    <row r="31" spans="1:33" ht="15" customHeight="1">
      <c r="A31" s="11" t="s">
        <v>245</v>
      </c>
      <c r="B31" s="63">
        <f t="shared" si="11"/>
        <v>0</v>
      </c>
      <c r="C31" s="63">
        <v>1</v>
      </c>
      <c r="F31" s="74"/>
      <c r="G31" s="74"/>
      <c r="H31" s="75" t="s">
        <v>385</v>
      </c>
      <c r="I31" s="75">
        <f>COUNTIFS($J$3:$J$15,"=4")</f>
        <v>0</v>
      </c>
      <c r="J31" s="74"/>
      <c r="N31" s="74">
        <v>17</v>
      </c>
      <c r="O31" s="74" t="s">
        <v>383</v>
      </c>
      <c r="P31" s="74"/>
      <c r="Q31" s="74"/>
      <c r="R31" s="74"/>
      <c r="V31" s="8">
        <v>29</v>
      </c>
      <c r="Y31" s="8">
        <v>30</v>
      </c>
      <c r="Z31" s="8">
        <v>1979</v>
      </c>
      <c r="AG31" s="8" t="s">
        <v>185</v>
      </c>
    </row>
    <row r="32" spans="1:33" ht="15" customHeight="1">
      <c r="A32" s="11" t="s">
        <v>246</v>
      </c>
      <c r="B32" s="63">
        <f t="shared" si="11"/>
        <v>0</v>
      </c>
      <c r="C32" s="63">
        <v>1</v>
      </c>
      <c r="F32" s="74"/>
      <c r="G32" s="74"/>
      <c r="H32" s="75" t="s">
        <v>386</v>
      </c>
      <c r="I32" s="75">
        <f>COUNTIFS($J$3:$J$15,"=5")</f>
        <v>0</v>
      </c>
      <c r="J32" s="74"/>
      <c r="N32" s="74">
        <v>22</v>
      </c>
      <c r="O32" s="74" t="s">
        <v>383</v>
      </c>
      <c r="P32" s="74"/>
      <c r="Q32" s="74"/>
      <c r="R32" s="74"/>
      <c r="V32" s="8">
        <v>30</v>
      </c>
      <c r="Y32" s="8">
        <v>31</v>
      </c>
      <c r="Z32" s="8">
        <v>1980</v>
      </c>
      <c r="AG32" s="8" t="s">
        <v>186</v>
      </c>
    </row>
    <row r="33" spans="1:33" ht="15" customHeight="1">
      <c r="A33" s="11" t="s">
        <v>247</v>
      </c>
      <c r="B33" s="63">
        <f t="shared" si="11"/>
        <v>0</v>
      </c>
      <c r="C33" s="63">
        <v>1</v>
      </c>
      <c r="F33" s="74" t="s">
        <v>387</v>
      </c>
      <c r="G33" s="74">
        <f>(G28+G29)/2</f>
        <v>0</v>
      </c>
      <c r="H33" s="75" t="s">
        <v>388</v>
      </c>
      <c r="I33" s="75"/>
      <c r="J33" s="74"/>
      <c r="N33" s="74">
        <v>24</v>
      </c>
      <c r="O33" s="74" t="s">
        <v>383</v>
      </c>
      <c r="P33" s="74"/>
      <c r="Q33" s="74"/>
      <c r="R33" s="74"/>
      <c r="V33" s="8">
        <v>31</v>
      </c>
      <c r="Y33" s="8">
        <v>32</v>
      </c>
      <c r="Z33" s="8">
        <v>1981</v>
      </c>
      <c r="AG33" s="8" t="s">
        <v>187</v>
      </c>
    </row>
    <row r="34" spans="1:33" ht="15" customHeight="1">
      <c r="A34" s="11" t="s">
        <v>248</v>
      </c>
      <c r="B34" s="63">
        <f t="shared" si="11"/>
        <v>0</v>
      </c>
      <c r="C34" s="63">
        <v>1</v>
      </c>
      <c r="F34" s="74" t="s">
        <v>389</v>
      </c>
      <c r="G34" s="74">
        <f>G28+G29</f>
        <v>0</v>
      </c>
      <c r="H34" s="75"/>
      <c r="I34" s="75">
        <f>COUNTIF(I28:I32,"&lt;&gt;0")</f>
        <v>0</v>
      </c>
      <c r="J34" s="74"/>
      <c r="N34" s="74">
        <v>25</v>
      </c>
      <c r="O34" s="74" t="s">
        <v>383</v>
      </c>
      <c r="P34" s="74"/>
      <c r="Q34" s="74"/>
      <c r="R34" s="74"/>
      <c r="V34" s="8">
        <v>32</v>
      </c>
      <c r="Y34" s="8">
        <v>33</v>
      </c>
      <c r="Z34" s="8">
        <v>1982</v>
      </c>
      <c r="AG34" s="8" t="s">
        <v>188</v>
      </c>
    </row>
    <row r="35" spans="1:33" ht="15" customHeight="1">
      <c r="A35" s="11" t="s">
        <v>249</v>
      </c>
      <c r="B35" s="63">
        <f t="shared" si="11"/>
        <v>0</v>
      </c>
      <c r="C35" s="63">
        <v>1</v>
      </c>
      <c r="F35" s="74" t="s">
        <v>390</v>
      </c>
      <c r="G35" s="74">
        <f>(G28+G29+B15)/2</f>
        <v>-0.5</v>
      </c>
      <c r="H35" s="75"/>
      <c r="I35" s="75"/>
      <c r="J35" s="74"/>
      <c r="N35" s="74">
        <v>26</v>
      </c>
      <c r="O35" s="74" t="s">
        <v>383</v>
      </c>
      <c r="P35" s="74"/>
      <c r="Q35" s="74"/>
      <c r="R35" s="74"/>
      <c r="V35" s="8">
        <v>33</v>
      </c>
      <c r="Y35" s="8">
        <v>34</v>
      </c>
      <c r="Z35" s="8">
        <v>1983</v>
      </c>
      <c r="AG35" s="8" t="s">
        <v>189</v>
      </c>
    </row>
    <row r="36" spans="1:33" ht="15" customHeight="1">
      <c r="A36" s="11" t="s">
        <v>362</v>
      </c>
      <c r="B36" s="63">
        <f t="shared" si="11"/>
        <v>0</v>
      </c>
      <c r="C36" s="63">
        <v>1</v>
      </c>
      <c r="F36" s="74" t="s">
        <v>391</v>
      </c>
      <c r="G36" s="74">
        <f>(G28+G29+B15)/2</f>
        <v>-0.5</v>
      </c>
      <c r="H36" s="75"/>
      <c r="I36" s="75">
        <f>I34/3</f>
        <v>0</v>
      </c>
      <c r="J36" s="74"/>
      <c r="N36" s="74">
        <v>29</v>
      </c>
      <c r="O36" s="74" t="s">
        <v>383</v>
      </c>
      <c r="P36" s="74"/>
      <c r="Q36" s="74"/>
      <c r="R36" s="74"/>
      <c r="V36" s="8">
        <v>34</v>
      </c>
      <c r="Y36" s="8">
        <v>35</v>
      </c>
      <c r="Z36" s="8">
        <v>1984</v>
      </c>
      <c r="AG36" s="8" t="s">
        <v>190</v>
      </c>
    </row>
    <row r="37" spans="1:33" ht="15" customHeight="1">
      <c r="A37" s="11" t="s">
        <v>250</v>
      </c>
      <c r="B37" s="63">
        <f t="shared" si="11"/>
        <v>0</v>
      </c>
      <c r="C37" s="63">
        <v>1</v>
      </c>
      <c r="F37" s="74"/>
      <c r="G37" s="74"/>
      <c r="H37" s="74"/>
      <c r="I37" s="74"/>
      <c r="J37" s="74"/>
      <c r="N37" s="74">
        <v>32</v>
      </c>
      <c r="O37" s="74" t="s">
        <v>383</v>
      </c>
      <c r="P37" s="74"/>
      <c r="Q37" s="74"/>
      <c r="R37" s="74"/>
      <c r="V37" s="8">
        <v>35</v>
      </c>
      <c r="Y37" s="8">
        <v>36</v>
      </c>
      <c r="Z37" s="8">
        <v>1985</v>
      </c>
    </row>
    <row r="38" spans="1:33" ht="15" customHeight="1">
      <c r="A38" s="11" t="s">
        <v>251</v>
      </c>
      <c r="B38" s="63">
        <f>C38-1</f>
        <v>0</v>
      </c>
      <c r="C38" s="63">
        <v>1</v>
      </c>
      <c r="F38" s="74"/>
      <c r="G38" s="74"/>
      <c r="H38" s="74"/>
      <c r="I38" s="74"/>
      <c r="J38" s="74"/>
      <c r="N38" s="74" t="s">
        <v>384</v>
      </c>
      <c r="O38" s="74"/>
      <c r="P38" s="74"/>
      <c r="Q38" s="74" t="s">
        <v>384</v>
      </c>
      <c r="R38" s="74"/>
      <c r="V38" s="8">
        <v>36</v>
      </c>
      <c r="Y38" s="8">
        <v>37</v>
      </c>
      <c r="Z38" s="8">
        <v>1986</v>
      </c>
    </row>
    <row r="39" spans="1:33" ht="15">
      <c r="A39" s="11" t="s">
        <v>252</v>
      </c>
      <c r="B39" s="63">
        <f t="shared" ref="B39:B52" si="12">C39-1</f>
        <v>0</v>
      </c>
      <c r="C39" s="63">
        <v>1</v>
      </c>
      <c r="F39" s="76" t="s">
        <v>218</v>
      </c>
      <c r="G39" s="76">
        <f>IF(C3=TRUE,0.7,0)</f>
        <v>0</v>
      </c>
      <c r="H39" s="75" t="e">
        <f>VLOOKUP(G3,$Q$39:$R$52,1,FALSE)</f>
        <v>#N/A</v>
      </c>
      <c r="I39" s="74"/>
      <c r="J39" s="74"/>
      <c r="N39" s="74">
        <v>2</v>
      </c>
      <c r="O39" s="74" t="s">
        <v>384</v>
      </c>
      <c r="P39" s="74"/>
      <c r="Q39" s="74">
        <v>2</v>
      </c>
      <c r="R39" s="74" t="s">
        <v>384</v>
      </c>
      <c r="V39" s="8">
        <v>37</v>
      </c>
      <c r="Y39" s="8">
        <v>38</v>
      </c>
      <c r="Z39" s="8">
        <v>1987</v>
      </c>
    </row>
    <row r="40" spans="1:33" ht="15">
      <c r="A40" s="11" t="s">
        <v>253</v>
      </c>
      <c r="B40" s="63">
        <f t="shared" si="12"/>
        <v>0</v>
      </c>
      <c r="C40" s="63">
        <v>1</v>
      </c>
      <c r="F40" s="76" t="s">
        <v>217</v>
      </c>
      <c r="G40" s="76">
        <f>IF(C4=TRUE,0.3,0)</f>
        <v>0</v>
      </c>
      <c r="H40" s="75" t="e">
        <f t="shared" ref="H40" si="13">VLOOKUP(G4,$Q$39:$R$52,1,FALSE)</f>
        <v>#N/A</v>
      </c>
      <c r="I40" s="74"/>
      <c r="J40" s="74"/>
      <c r="N40" s="74">
        <v>3</v>
      </c>
      <c r="O40" s="74" t="s">
        <v>384</v>
      </c>
      <c r="P40" s="74"/>
      <c r="Q40" s="74">
        <v>4</v>
      </c>
      <c r="R40" s="74" t="s">
        <v>384</v>
      </c>
      <c r="V40" s="8">
        <v>38</v>
      </c>
      <c r="Y40" s="8">
        <v>39</v>
      </c>
      <c r="Z40" s="8">
        <v>1988</v>
      </c>
    </row>
    <row r="41" spans="1:33" ht="15">
      <c r="A41" s="11" t="s">
        <v>254</v>
      </c>
      <c r="B41" s="63">
        <f t="shared" si="12"/>
        <v>0</v>
      </c>
      <c r="C41" s="63">
        <v>1</v>
      </c>
      <c r="F41" s="74"/>
      <c r="G41" s="74"/>
      <c r="H41" s="75" t="e">
        <f>VLOOKUP(G5,$Q$39:$R$52,1,FALSE)</f>
        <v>#N/A</v>
      </c>
      <c r="I41" s="74"/>
      <c r="J41" s="74"/>
      <c r="N41" s="74">
        <v>4</v>
      </c>
      <c r="O41" s="74" t="s">
        <v>384</v>
      </c>
      <c r="P41" s="74"/>
      <c r="Q41" s="74">
        <v>5</v>
      </c>
      <c r="R41" s="74" t="s">
        <v>384</v>
      </c>
      <c r="V41" s="8">
        <v>39</v>
      </c>
      <c r="Y41" s="8">
        <v>40</v>
      </c>
      <c r="Z41" s="8">
        <v>1989</v>
      </c>
    </row>
    <row r="42" spans="1:33" ht="15" customHeight="1">
      <c r="A42" s="11" t="s">
        <v>255</v>
      </c>
      <c r="B42" s="63">
        <f t="shared" si="12"/>
        <v>0</v>
      </c>
      <c r="C42" s="63">
        <v>1</v>
      </c>
      <c r="F42" s="74"/>
      <c r="G42" s="74"/>
      <c r="H42" s="75" t="e">
        <f>VLOOKUP(G8,$Q$39:$R$52,1,FALSE)</f>
        <v>#N/A</v>
      </c>
      <c r="I42" s="74"/>
      <c r="J42" s="74"/>
      <c r="N42" s="74">
        <v>5</v>
      </c>
      <c r="O42" s="74" t="s">
        <v>384</v>
      </c>
      <c r="P42" s="74"/>
      <c r="Q42" s="74">
        <v>6</v>
      </c>
      <c r="R42" s="74" t="s">
        <v>384</v>
      </c>
      <c r="V42" s="8">
        <v>40</v>
      </c>
      <c r="Y42" s="8">
        <v>41</v>
      </c>
      <c r="Z42" s="8">
        <v>1990</v>
      </c>
    </row>
    <row r="43" spans="1:33" ht="15" customHeight="1">
      <c r="A43" s="11" t="s">
        <v>256</v>
      </c>
      <c r="B43" s="63">
        <f t="shared" si="12"/>
        <v>0</v>
      </c>
      <c r="C43" s="63">
        <v>1</v>
      </c>
      <c r="F43" s="74" t="s">
        <v>392</v>
      </c>
      <c r="G43" s="74">
        <f>IF(B15=0,1,IF(B15=1,0.5,0))</f>
        <v>0</v>
      </c>
      <c r="H43" s="75" t="e">
        <f>VLOOKUP(G9,$Q$39:$R$52,1,FALSE)</f>
        <v>#N/A</v>
      </c>
      <c r="I43" s="74"/>
      <c r="J43" s="74"/>
      <c r="N43" s="74">
        <v>6</v>
      </c>
      <c r="O43" s="74" t="s">
        <v>384</v>
      </c>
      <c r="P43" s="74"/>
      <c r="Q43" s="74">
        <v>7</v>
      </c>
      <c r="R43" s="74" t="s">
        <v>384</v>
      </c>
      <c r="V43" s="8">
        <v>41</v>
      </c>
      <c r="Y43" s="8">
        <v>42</v>
      </c>
      <c r="Z43" s="8">
        <v>1991</v>
      </c>
    </row>
    <row r="44" spans="1:33" ht="15" customHeight="1">
      <c r="A44" s="11" t="s">
        <v>257</v>
      </c>
      <c r="B44" s="63">
        <f t="shared" si="12"/>
        <v>0</v>
      </c>
      <c r="C44" s="63">
        <v>1</v>
      </c>
      <c r="F44" s="74"/>
      <c r="G44" s="74"/>
      <c r="H44" s="75" t="e">
        <f>VLOOKUP(G10,$Q$39:$R$52,1,FALSE)</f>
        <v>#N/A</v>
      </c>
      <c r="I44" s="74"/>
      <c r="J44" s="74"/>
      <c r="N44" s="74">
        <v>7</v>
      </c>
      <c r="O44" s="74" t="s">
        <v>384</v>
      </c>
      <c r="P44" s="74"/>
      <c r="Q44" s="74">
        <v>8</v>
      </c>
      <c r="R44" s="74" t="s">
        <v>384</v>
      </c>
      <c r="V44" s="8">
        <v>42</v>
      </c>
      <c r="Y44" s="8">
        <v>43</v>
      </c>
      <c r="Z44" s="8">
        <v>1992</v>
      </c>
    </row>
    <row r="45" spans="1:33" ht="15" customHeight="1">
      <c r="A45" s="11" t="s">
        <v>258</v>
      </c>
      <c r="B45" s="63">
        <f t="shared" si="12"/>
        <v>0</v>
      </c>
      <c r="C45" s="63">
        <v>1</v>
      </c>
      <c r="F45" s="74"/>
      <c r="G45" s="74"/>
      <c r="H45" s="75" t="e">
        <f>VLOOKUP(G13,$Q$39:$R$52,1,FALSE)</f>
        <v>#N/A</v>
      </c>
      <c r="I45" s="74"/>
      <c r="J45" s="74"/>
      <c r="N45" s="74">
        <v>8</v>
      </c>
      <c r="O45" s="74" t="s">
        <v>384</v>
      </c>
      <c r="P45" s="74"/>
      <c r="Q45" s="74">
        <v>10</v>
      </c>
      <c r="R45" s="74" t="s">
        <v>384</v>
      </c>
      <c r="V45" s="8">
        <v>43</v>
      </c>
      <c r="Y45" s="8">
        <v>44</v>
      </c>
      <c r="Z45" s="8">
        <v>1993</v>
      </c>
    </row>
    <row r="46" spans="1:33" ht="15">
      <c r="A46" s="11" t="s">
        <v>259</v>
      </c>
      <c r="B46" s="63">
        <f t="shared" si="12"/>
        <v>0</v>
      </c>
      <c r="C46" s="63">
        <v>1</v>
      </c>
      <c r="F46" s="74" t="s">
        <v>393</v>
      </c>
      <c r="G46" s="74">
        <f>G56</f>
        <v>0.25</v>
      </c>
      <c r="H46" s="75" t="e">
        <f>VLOOKUP(G14,$Q$39:$R$52,1,FALSE)</f>
        <v>#N/A</v>
      </c>
      <c r="I46" s="74"/>
      <c r="J46" s="74"/>
      <c r="N46" s="74">
        <v>9</v>
      </c>
      <c r="O46" s="74" t="s">
        <v>384</v>
      </c>
      <c r="P46" s="74"/>
      <c r="Q46" s="74">
        <v>12</v>
      </c>
      <c r="R46" s="74" t="s">
        <v>384</v>
      </c>
      <c r="V46" s="8">
        <v>44</v>
      </c>
      <c r="Y46" s="8">
        <v>45</v>
      </c>
      <c r="Z46" s="8">
        <v>1994</v>
      </c>
    </row>
    <row r="47" spans="1:33" ht="15.75" thickBot="1">
      <c r="A47" s="11" t="s">
        <v>260</v>
      </c>
      <c r="B47" s="63">
        <f t="shared" si="12"/>
        <v>0</v>
      </c>
      <c r="C47" s="63">
        <v>1</v>
      </c>
      <c r="F47" s="74" t="s">
        <v>394</v>
      </c>
      <c r="G47" s="74">
        <f>G57*1.5</f>
        <v>0</v>
      </c>
      <c r="H47" s="75" t="e">
        <f>VLOOKUP(G15,$Q$39:$R$52,1,FALSE)</f>
        <v>#N/A</v>
      </c>
      <c r="I47" s="74"/>
      <c r="J47" s="74"/>
      <c r="N47" s="74">
        <v>10</v>
      </c>
      <c r="O47" s="74" t="s">
        <v>384</v>
      </c>
      <c r="P47" s="74"/>
      <c r="Q47" s="74">
        <v>19</v>
      </c>
      <c r="R47" s="74" t="s">
        <v>384</v>
      </c>
      <c r="V47" s="8">
        <v>45</v>
      </c>
      <c r="Y47" s="8">
        <v>46</v>
      </c>
      <c r="Z47" s="8">
        <v>1995</v>
      </c>
    </row>
    <row r="48" spans="1:33" ht="16.5" thickTop="1" thickBot="1">
      <c r="A48" s="11" t="s">
        <v>261</v>
      </c>
      <c r="B48" s="63">
        <f t="shared" si="12"/>
        <v>0</v>
      </c>
      <c r="C48" s="63">
        <v>1</v>
      </c>
      <c r="F48" s="74" t="s">
        <v>395</v>
      </c>
      <c r="G48" s="74">
        <f>G58</f>
        <v>0</v>
      </c>
      <c r="H48" s="77">
        <f>COUNT(H39:H47)</f>
        <v>0</v>
      </c>
      <c r="I48" s="74">
        <f>H48/6</f>
        <v>0</v>
      </c>
      <c r="J48" s="74"/>
      <c r="N48" s="74">
        <v>11</v>
      </c>
      <c r="O48" s="74" t="s">
        <v>384</v>
      </c>
      <c r="P48" s="74"/>
      <c r="Q48" s="74">
        <v>20</v>
      </c>
      <c r="R48" s="74" t="s">
        <v>384</v>
      </c>
      <c r="V48" s="8">
        <v>46</v>
      </c>
      <c r="Y48" s="8">
        <v>47</v>
      </c>
      <c r="Z48" s="8">
        <v>1996</v>
      </c>
    </row>
    <row r="49" spans="1:26" ht="15" customHeight="1" thickTop="1">
      <c r="A49" s="11" t="s">
        <v>262</v>
      </c>
      <c r="B49" s="63">
        <f t="shared" si="12"/>
        <v>0</v>
      </c>
      <c r="C49" s="63">
        <v>1</v>
      </c>
      <c r="F49" s="74" t="s">
        <v>396</v>
      </c>
      <c r="G49" s="74">
        <f>G60*1.5</f>
        <v>1.5</v>
      </c>
      <c r="H49" s="74"/>
      <c r="I49" s="74"/>
      <c r="J49" s="74"/>
      <c r="N49" s="74">
        <v>12</v>
      </c>
      <c r="O49" s="74" t="s">
        <v>384</v>
      </c>
      <c r="P49" s="74"/>
      <c r="Q49" s="74">
        <v>21</v>
      </c>
      <c r="R49" s="74" t="s">
        <v>384</v>
      </c>
      <c r="V49" s="8">
        <v>47</v>
      </c>
      <c r="Y49" s="8">
        <v>48</v>
      </c>
      <c r="Z49" s="8">
        <v>1997</v>
      </c>
    </row>
    <row r="50" spans="1:26" ht="15" customHeight="1">
      <c r="A50" s="11" t="s">
        <v>263</v>
      </c>
      <c r="B50" s="63">
        <f t="shared" si="12"/>
        <v>0</v>
      </c>
      <c r="C50" s="63">
        <v>1</v>
      </c>
      <c r="F50" s="74" t="s">
        <v>397</v>
      </c>
      <c r="G50" s="74">
        <f>G62*1.5</f>
        <v>0</v>
      </c>
      <c r="H50" s="74"/>
      <c r="I50" s="74"/>
      <c r="J50" s="74"/>
      <c r="N50" s="74">
        <v>19</v>
      </c>
      <c r="O50" s="74" t="s">
        <v>384</v>
      </c>
      <c r="P50" s="74"/>
      <c r="Q50" s="74">
        <v>23</v>
      </c>
      <c r="R50" s="74" t="s">
        <v>384</v>
      </c>
      <c r="V50" s="8">
        <v>48</v>
      </c>
      <c r="Y50" s="8">
        <v>49</v>
      </c>
      <c r="Z50" s="8">
        <v>1998</v>
      </c>
    </row>
    <row r="51" spans="1:26" ht="15" customHeight="1">
      <c r="A51" s="11" t="s">
        <v>363</v>
      </c>
      <c r="B51" s="63">
        <f t="shared" si="12"/>
        <v>0</v>
      </c>
      <c r="C51" s="63">
        <v>1</v>
      </c>
      <c r="F51" s="74" t="s">
        <v>398</v>
      </c>
      <c r="G51" s="78">
        <f>IF(G63&gt;1,1,G63)</f>
        <v>0</v>
      </c>
      <c r="H51" s="74"/>
      <c r="I51" s="74"/>
      <c r="J51" s="74"/>
      <c r="N51" s="74">
        <v>20</v>
      </c>
      <c r="O51" s="74" t="s">
        <v>384</v>
      </c>
      <c r="P51" s="74"/>
      <c r="Q51" s="74">
        <v>27</v>
      </c>
      <c r="R51" s="74" t="s">
        <v>384</v>
      </c>
      <c r="V51" s="8">
        <v>49</v>
      </c>
      <c r="Y51" s="8">
        <v>50</v>
      </c>
      <c r="Z51" s="8">
        <v>1999</v>
      </c>
    </row>
    <row r="52" spans="1:26" ht="15" customHeight="1">
      <c r="A52" s="11" t="s">
        <v>264</v>
      </c>
      <c r="B52" s="63">
        <f t="shared" si="12"/>
        <v>0</v>
      </c>
      <c r="C52" s="63">
        <v>1</v>
      </c>
      <c r="F52" s="74" t="s">
        <v>399</v>
      </c>
      <c r="G52" s="74">
        <f>G64</f>
        <v>0</v>
      </c>
      <c r="H52" s="74"/>
      <c r="I52" s="74"/>
      <c r="J52" s="74"/>
      <c r="N52" s="74">
        <v>21</v>
      </c>
      <c r="O52" s="74" t="s">
        <v>384</v>
      </c>
      <c r="P52" s="74"/>
      <c r="Q52" s="74">
        <v>33</v>
      </c>
      <c r="R52" s="74" t="s">
        <v>384</v>
      </c>
      <c r="V52" s="8">
        <v>50</v>
      </c>
      <c r="Y52" s="8">
        <v>51</v>
      </c>
      <c r="Z52" s="8">
        <v>2000</v>
      </c>
    </row>
    <row r="53" spans="1:26" ht="15" customHeight="1">
      <c r="A53" s="11" t="s">
        <v>41</v>
      </c>
      <c r="B53" s="63">
        <f>C53-1</f>
        <v>1</v>
      </c>
      <c r="C53" s="63">
        <v>2</v>
      </c>
      <c r="F53" s="74" t="s">
        <v>400</v>
      </c>
      <c r="G53" s="74">
        <f>G65*1.5</f>
        <v>0</v>
      </c>
      <c r="H53" s="74"/>
      <c r="I53" s="74"/>
      <c r="J53" s="74"/>
      <c r="N53" s="74">
        <v>23</v>
      </c>
      <c r="O53" s="74" t="s">
        <v>384</v>
      </c>
      <c r="P53" s="74"/>
      <c r="Q53" s="74"/>
      <c r="R53" s="74"/>
      <c r="V53" s="8">
        <v>51</v>
      </c>
      <c r="Y53" s="8">
        <v>52</v>
      </c>
      <c r="Z53" s="8">
        <v>2001</v>
      </c>
    </row>
    <row r="54" spans="1:26">
      <c r="A54" s="11" t="s">
        <v>42</v>
      </c>
      <c r="B54" s="63">
        <f>C54-1</f>
        <v>-1</v>
      </c>
      <c r="C54" s="63">
        <v>0</v>
      </c>
      <c r="F54" s="74"/>
      <c r="G54" s="74"/>
      <c r="H54" s="74"/>
      <c r="I54" s="74"/>
      <c r="J54" s="74"/>
      <c r="N54" s="74">
        <v>27</v>
      </c>
      <c r="O54" s="74" t="s">
        <v>384</v>
      </c>
      <c r="P54" s="74"/>
      <c r="Q54" s="74"/>
      <c r="R54" s="74"/>
      <c r="V54" s="8">
        <v>52</v>
      </c>
      <c r="Y54" s="8">
        <v>53</v>
      </c>
      <c r="Z54" s="8">
        <v>2002</v>
      </c>
    </row>
    <row r="55" spans="1:26" ht="15.75">
      <c r="A55" s="11" t="s">
        <v>47</v>
      </c>
      <c r="B55" s="63">
        <f>C55-1</f>
        <v>0</v>
      </c>
      <c r="C55" s="63">
        <v>1</v>
      </c>
      <c r="F55" s="230" t="s">
        <v>401</v>
      </c>
      <c r="G55" s="231"/>
      <c r="H55" s="74"/>
      <c r="I55" s="74"/>
      <c r="J55" s="74"/>
      <c r="N55" s="74">
        <v>30</v>
      </c>
      <c r="O55" s="74" t="s">
        <v>384</v>
      </c>
      <c r="P55" s="74"/>
      <c r="Q55" s="74"/>
      <c r="R55" s="74"/>
      <c r="V55" s="8">
        <v>53</v>
      </c>
      <c r="Y55" s="8">
        <v>54</v>
      </c>
      <c r="Z55" s="8">
        <v>2003</v>
      </c>
    </row>
    <row r="56" spans="1:26" ht="15">
      <c r="A56" s="11" t="s">
        <v>265</v>
      </c>
      <c r="B56" s="63" t="str">
        <f t="shared" ref="B56:B60" si="14">IF(C56=TRUE,"TRUE","FALSE")</f>
        <v>FALSE</v>
      </c>
      <c r="C56" s="63" t="b">
        <v>0</v>
      </c>
      <c r="F56" s="76" t="s">
        <v>393</v>
      </c>
      <c r="G56" s="76">
        <f>(G39+G40+B7+B8)/4</f>
        <v>0.25</v>
      </c>
      <c r="H56" s="74"/>
      <c r="I56" s="74"/>
      <c r="J56" s="74"/>
      <c r="N56" s="74">
        <v>33</v>
      </c>
      <c r="O56" s="74" t="s">
        <v>384</v>
      </c>
      <c r="P56" s="74"/>
      <c r="Q56" s="74"/>
      <c r="R56" s="74"/>
      <c r="V56" s="8">
        <v>54</v>
      </c>
      <c r="Y56" s="8">
        <v>55</v>
      </c>
      <c r="Z56" s="8">
        <v>2004</v>
      </c>
    </row>
    <row r="57" spans="1:26" ht="15" customHeight="1">
      <c r="A57" s="11" t="s">
        <v>266</v>
      </c>
      <c r="B57" s="63" t="str">
        <f t="shared" si="14"/>
        <v>FALSE</v>
      </c>
      <c r="C57" s="63" t="b">
        <v>0</v>
      </c>
      <c r="F57" s="75" t="s">
        <v>394</v>
      </c>
      <c r="G57" s="75">
        <f>IF(I36&gt;1,1,I36)</f>
        <v>0</v>
      </c>
      <c r="H57" s="74"/>
      <c r="I57" s="74"/>
      <c r="J57" s="74"/>
      <c r="N57" s="74" t="s">
        <v>406</v>
      </c>
      <c r="O57" s="74"/>
      <c r="P57" s="74"/>
      <c r="Q57" s="74"/>
      <c r="R57" s="74"/>
      <c r="V57" s="8">
        <v>55</v>
      </c>
      <c r="Y57" s="8">
        <v>56</v>
      </c>
      <c r="Z57" s="8">
        <v>2005</v>
      </c>
    </row>
    <row r="58" spans="1:26" ht="15" customHeight="1">
      <c r="A58" s="11" t="s">
        <v>267</v>
      </c>
      <c r="B58" s="63" t="str">
        <f t="shared" si="14"/>
        <v>FALSE</v>
      </c>
      <c r="C58" s="63" t="b">
        <v>0</v>
      </c>
      <c r="F58" s="79" t="s">
        <v>395</v>
      </c>
      <c r="G58" s="79">
        <f>IF(OR(B13=0,B14=1),(G27+G43)/2,G27)</f>
        <v>0</v>
      </c>
      <c r="H58" s="74"/>
      <c r="I58" s="74"/>
      <c r="J58" s="74"/>
      <c r="N58" s="74">
        <v>28</v>
      </c>
      <c r="O58" s="74" t="s">
        <v>406</v>
      </c>
      <c r="P58" s="74"/>
      <c r="Q58" s="74"/>
      <c r="R58" s="74"/>
      <c r="V58" s="8">
        <v>56</v>
      </c>
      <c r="Y58" s="8">
        <v>57</v>
      </c>
      <c r="Z58" s="8">
        <v>2006</v>
      </c>
    </row>
    <row r="59" spans="1:26" ht="15">
      <c r="A59" s="11" t="s">
        <v>268</v>
      </c>
      <c r="B59" s="63" t="str">
        <f t="shared" si="14"/>
        <v>FALSE</v>
      </c>
      <c r="C59" s="63" t="b">
        <v>0</v>
      </c>
      <c r="F59" s="80" t="s">
        <v>402</v>
      </c>
      <c r="G59" s="80">
        <f>G65</f>
        <v>0</v>
      </c>
      <c r="H59" s="74"/>
      <c r="I59" s="74"/>
      <c r="J59" s="74"/>
      <c r="N59" s="74">
        <v>31</v>
      </c>
      <c r="O59" s="74" t="s">
        <v>406</v>
      </c>
      <c r="P59" s="74"/>
      <c r="Q59" s="74"/>
      <c r="R59" s="74"/>
      <c r="V59" s="8">
        <v>57</v>
      </c>
      <c r="Y59" s="8">
        <v>58</v>
      </c>
      <c r="Z59" s="8">
        <v>2007</v>
      </c>
    </row>
    <row r="60" spans="1:26">
      <c r="A60" s="11" t="s">
        <v>364</v>
      </c>
      <c r="B60" s="63" t="str">
        <f t="shared" si="14"/>
        <v>FALSE</v>
      </c>
      <c r="C60" s="63" t="b">
        <v>0</v>
      </c>
      <c r="F60" s="74" t="s">
        <v>396</v>
      </c>
      <c r="G60" s="74">
        <f>(36-G24)/36</f>
        <v>1</v>
      </c>
      <c r="H60" s="74"/>
      <c r="I60" s="74"/>
      <c r="J60" s="74"/>
      <c r="N60" s="74">
        <v>34</v>
      </c>
      <c r="O60" s="74" t="s">
        <v>406</v>
      </c>
      <c r="P60" s="74"/>
      <c r="Q60" s="74"/>
      <c r="R60" s="74"/>
      <c r="V60" s="8">
        <v>58</v>
      </c>
      <c r="Y60" s="8">
        <v>59</v>
      </c>
      <c r="Z60" s="8">
        <v>2008</v>
      </c>
    </row>
    <row r="61" spans="1:26" ht="15" customHeight="1">
      <c r="A61" s="11" t="s">
        <v>269</v>
      </c>
      <c r="B61" s="63" t="str">
        <f>C61</f>
        <v>Texto</v>
      </c>
      <c r="C61" s="63" t="str">
        <f>'IQP Completo'!F81</f>
        <v>Texto</v>
      </c>
      <c r="F61" s="74" t="s">
        <v>403</v>
      </c>
      <c r="G61" s="74">
        <f>H16</f>
        <v>0</v>
      </c>
      <c r="H61" s="74"/>
      <c r="I61" s="74"/>
      <c r="J61" s="74"/>
      <c r="N61" s="74" t="s">
        <v>386</v>
      </c>
      <c r="O61" s="74"/>
      <c r="P61" s="74"/>
      <c r="Q61" s="74"/>
      <c r="R61" s="74"/>
      <c r="V61" s="8">
        <v>59</v>
      </c>
      <c r="Y61" s="8">
        <v>60</v>
      </c>
      <c r="Z61" s="8">
        <v>2009</v>
      </c>
    </row>
    <row r="62" spans="1:26" ht="15" customHeight="1">
      <c r="A62" s="11" t="s">
        <v>56</v>
      </c>
      <c r="B62" s="63">
        <f>VLOOKUP(C62,Y2:Z72,2)</f>
        <v>1950</v>
      </c>
      <c r="C62" s="63">
        <v>1</v>
      </c>
      <c r="F62" s="74" t="s">
        <v>397</v>
      </c>
      <c r="G62" s="74">
        <f>IF(I48&gt;1,1,I48)</f>
        <v>0</v>
      </c>
      <c r="H62" s="74"/>
      <c r="I62" s="74"/>
      <c r="J62" s="74"/>
      <c r="N62" s="74">
        <v>14</v>
      </c>
      <c r="O62" s="74" t="s">
        <v>386</v>
      </c>
      <c r="P62" s="74"/>
      <c r="Q62" s="74"/>
      <c r="R62" s="74"/>
      <c r="V62" s="8">
        <v>60</v>
      </c>
      <c r="Y62" s="8">
        <v>61</v>
      </c>
      <c r="Z62" s="8">
        <v>2010</v>
      </c>
    </row>
    <row r="63" spans="1:26" ht="15" customHeight="1">
      <c r="A63" s="11" t="s">
        <v>57</v>
      </c>
      <c r="B63" s="63">
        <f>C63-1</f>
        <v>-1</v>
      </c>
      <c r="C63" s="63">
        <v>0</v>
      </c>
      <c r="F63" s="81" t="s">
        <v>398</v>
      </c>
      <c r="G63" s="81">
        <f>B1/25</f>
        <v>0</v>
      </c>
      <c r="H63" s="74"/>
      <c r="I63" s="74"/>
      <c r="J63" s="74"/>
      <c r="V63" s="8">
        <v>61</v>
      </c>
      <c r="Y63" s="8">
        <v>62</v>
      </c>
      <c r="Z63" s="8">
        <v>2011</v>
      </c>
    </row>
    <row r="64" spans="1:26" ht="15" customHeight="1">
      <c r="A64" s="11" t="s">
        <v>219</v>
      </c>
      <c r="B64" s="63" t="str">
        <f>IF(C64=TRUE,"TRUE","FALSE")</f>
        <v>FALSE</v>
      </c>
      <c r="C64" s="63" t="b">
        <v>0</v>
      </c>
      <c r="F64" s="81" t="s">
        <v>399</v>
      </c>
      <c r="G64" s="81">
        <f>IF(B5=1,B6/2,0)</f>
        <v>0</v>
      </c>
      <c r="H64" s="74"/>
      <c r="I64" s="74"/>
      <c r="J64" s="74"/>
      <c r="V64" s="8">
        <v>62</v>
      </c>
      <c r="Y64" s="8">
        <v>63</v>
      </c>
      <c r="Z64" s="8">
        <v>2012</v>
      </c>
    </row>
    <row r="65" spans="1:26" ht="15" customHeight="1">
      <c r="A65" s="11" t="s">
        <v>220</v>
      </c>
      <c r="B65" s="63" t="str">
        <f>IF(C65=TRUE,"TRUE","FALSE")</f>
        <v>FALSE</v>
      </c>
      <c r="C65" s="63" t="b">
        <v>0</v>
      </c>
      <c r="F65" s="80" t="s">
        <v>400</v>
      </c>
      <c r="G65" s="80">
        <f>IF(AND(B11="TRUE",B12="TRUE"),0.8,IF(B11="TRUE",0.8,IF(B12="TRUE",1,IF(B9=1,1,IF(B10&lt;=2,0,IF(B10&lt;=5,0.25,IF(B10&lt;=8,0.5,IF(B10&lt;=11,0.75,1))))))))</f>
        <v>0</v>
      </c>
      <c r="H65" s="74"/>
      <c r="I65" s="74"/>
      <c r="J65" s="74"/>
      <c r="K65" s="74" t="s">
        <v>407</v>
      </c>
      <c r="L65" s="74" t="s">
        <v>408</v>
      </c>
      <c r="M65" s="74" t="s">
        <v>409</v>
      </c>
      <c r="N65" s="74" t="s">
        <v>410</v>
      </c>
      <c r="V65" s="8">
        <v>63</v>
      </c>
      <c r="Y65" s="8">
        <v>64</v>
      </c>
      <c r="Z65" s="8">
        <v>2013</v>
      </c>
    </row>
    <row r="66" spans="1:26" ht="15" customHeight="1">
      <c r="A66" s="11" t="s">
        <v>221</v>
      </c>
      <c r="B66" s="63" t="str">
        <f>IF(C66=TRUE,"TRUE","FALSE")</f>
        <v>FALSE</v>
      </c>
      <c r="C66" s="63" t="b">
        <v>0</v>
      </c>
      <c r="F66" s="74" t="s">
        <v>404</v>
      </c>
      <c r="G66" s="82">
        <f>SUM(G46:G53)</f>
        <v>1.75</v>
      </c>
      <c r="H66" s="74"/>
      <c r="I66" s="74"/>
      <c r="J66" s="74"/>
      <c r="K66" s="83" t="s">
        <v>396</v>
      </c>
      <c r="L66" s="84">
        <v>0.75</v>
      </c>
      <c r="M66" s="84">
        <v>1</v>
      </c>
      <c r="N66" s="78">
        <f>G60</f>
        <v>1</v>
      </c>
      <c r="V66" s="8">
        <v>64</v>
      </c>
      <c r="Y66" s="8">
        <v>65</v>
      </c>
      <c r="Z66" s="8">
        <v>2014</v>
      </c>
    </row>
    <row r="67" spans="1:26" ht="15" customHeight="1">
      <c r="A67" s="11" t="s">
        <v>64</v>
      </c>
      <c r="B67" s="63">
        <f>C67-1</f>
        <v>-1</v>
      </c>
      <c r="C67" s="63">
        <v>0</v>
      </c>
      <c r="F67" s="74"/>
      <c r="G67" s="74"/>
      <c r="H67" s="74"/>
      <c r="I67" s="74"/>
      <c r="J67" s="74"/>
      <c r="K67" s="83" t="s">
        <v>394</v>
      </c>
      <c r="L67" s="84">
        <v>0.67</v>
      </c>
      <c r="M67" s="84">
        <v>1</v>
      </c>
      <c r="N67" s="78">
        <f>G57</f>
        <v>0</v>
      </c>
      <c r="V67" s="8">
        <v>65</v>
      </c>
      <c r="Y67" s="8">
        <v>66</v>
      </c>
      <c r="Z67" s="8">
        <v>2015</v>
      </c>
    </row>
    <row r="68" spans="1:26" ht="15" customHeight="1">
      <c r="A68" s="11" t="s">
        <v>222</v>
      </c>
      <c r="B68" s="63" t="str">
        <f t="shared" ref="B68" si="15">IF(C68=TRUE,"TRUE","FALSE")</f>
        <v>FALSE</v>
      </c>
      <c r="C68" s="63" t="b">
        <v>0</v>
      </c>
      <c r="K68" s="83" t="s">
        <v>397</v>
      </c>
      <c r="L68" s="84">
        <v>0.5</v>
      </c>
      <c r="M68" s="84">
        <v>1</v>
      </c>
      <c r="N68" s="78">
        <f>G62</f>
        <v>0</v>
      </c>
      <c r="V68" s="8">
        <v>66</v>
      </c>
      <c r="Y68" s="8">
        <v>67</v>
      </c>
      <c r="Z68" s="8">
        <v>2016</v>
      </c>
    </row>
    <row r="69" spans="1:26" ht="15" customHeight="1">
      <c r="A69" s="11" t="s">
        <v>223</v>
      </c>
      <c r="B69" s="63" t="str">
        <f>IF(C69=TRUE,"TRUE","FALSE")</f>
        <v>FALSE</v>
      </c>
      <c r="C69" s="63" t="b">
        <v>0</v>
      </c>
      <c r="K69" s="83" t="s">
        <v>400</v>
      </c>
      <c r="L69" s="84">
        <v>0.5</v>
      </c>
      <c r="M69" s="84">
        <v>1</v>
      </c>
      <c r="N69" s="78">
        <f>G65</f>
        <v>0</v>
      </c>
      <c r="V69" s="8">
        <v>67</v>
      </c>
      <c r="Y69" s="8">
        <v>68</v>
      </c>
      <c r="Z69" s="8">
        <v>2017</v>
      </c>
    </row>
    <row r="70" spans="1:26" ht="15" customHeight="1">
      <c r="A70" s="11" t="s">
        <v>224</v>
      </c>
      <c r="B70" s="63" t="str">
        <f>IF(C70=TRUE,"TRUE","FALSE")</f>
        <v>FALSE</v>
      </c>
      <c r="C70" s="63" t="b">
        <v>0</v>
      </c>
      <c r="K70" s="83" t="s">
        <v>399</v>
      </c>
      <c r="L70" s="84">
        <v>0.5</v>
      </c>
      <c r="M70" s="84">
        <v>1</v>
      </c>
      <c r="N70" s="78">
        <f>G64</f>
        <v>0</v>
      </c>
      <c r="V70" s="8">
        <v>68</v>
      </c>
      <c r="Y70" s="8">
        <v>69</v>
      </c>
      <c r="Z70" s="8">
        <v>2018</v>
      </c>
    </row>
    <row r="71" spans="1:26">
      <c r="A71" s="11" t="s">
        <v>66</v>
      </c>
      <c r="B71" s="63">
        <f>C71-1</f>
        <v>0</v>
      </c>
      <c r="C71" s="63">
        <v>1</v>
      </c>
      <c r="K71" s="83" t="s">
        <v>393</v>
      </c>
      <c r="L71" s="84">
        <v>0.5</v>
      </c>
      <c r="M71" s="84">
        <v>1</v>
      </c>
      <c r="N71" s="78">
        <f>G56</f>
        <v>0.25</v>
      </c>
      <c r="V71" s="8">
        <v>69</v>
      </c>
      <c r="Y71" s="8">
        <v>70</v>
      </c>
      <c r="Z71" s="8">
        <v>2019</v>
      </c>
    </row>
    <row r="72" spans="1:26" ht="15" customHeight="1">
      <c r="A72" s="11" t="s">
        <v>72</v>
      </c>
      <c r="B72" s="63">
        <f t="shared" ref="B72:B74" si="16">C72-1</f>
        <v>1</v>
      </c>
      <c r="C72" s="63">
        <v>2</v>
      </c>
      <c r="K72" s="83" t="s">
        <v>395</v>
      </c>
      <c r="L72" s="84">
        <v>0.5</v>
      </c>
      <c r="M72" s="84">
        <v>1</v>
      </c>
      <c r="N72" s="78">
        <f>G58</f>
        <v>0</v>
      </c>
      <c r="V72" s="8">
        <v>70</v>
      </c>
      <c r="Y72" s="8">
        <v>71</v>
      </c>
      <c r="Z72" s="8">
        <v>2020</v>
      </c>
    </row>
    <row r="73" spans="1:26" ht="15" customHeight="1">
      <c r="A73" s="11" t="s">
        <v>73</v>
      </c>
      <c r="B73" s="63">
        <f t="shared" si="16"/>
        <v>1</v>
      </c>
      <c r="C73" s="63">
        <v>2</v>
      </c>
      <c r="K73" s="83" t="s">
        <v>398</v>
      </c>
      <c r="L73" s="84">
        <v>0.5</v>
      </c>
      <c r="M73" s="84">
        <v>1</v>
      </c>
      <c r="N73" s="78">
        <f>IF(G63&gt;1,1,G63)</f>
        <v>0</v>
      </c>
      <c r="V73" s="8">
        <v>71</v>
      </c>
    </row>
    <row r="74" spans="1:26" ht="15" customHeight="1">
      <c r="A74" s="11" t="s">
        <v>74</v>
      </c>
      <c r="B74" s="63">
        <f t="shared" si="16"/>
        <v>-1</v>
      </c>
      <c r="C74" s="63">
        <v>0</v>
      </c>
      <c r="V74" s="8">
        <v>72</v>
      </c>
    </row>
    <row r="75" spans="1:26">
      <c r="A75" s="11" t="s">
        <v>228</v>
      </c>
      <c r="B75" s="63" t="str">
        <f t="shared" ref="B75:B80" si="17">IF(C75=TRUE,"TRUE","FALSE")</f>
        <v>FALSE</v>
      </c>
      <c r="C75" s="63" t="b">
        <v>0</v>
      </c>
      <c r="V75" s="8">
        <v>73</v>
      </c>
    </row>
    <row r="76" spans="1:26" ht="15" customHeight="1">
      <c r="A76" s="11" t="s">
        <v>229</v>
      </c>
      <c r="B76" s="63" t="str">
        <f t="shared" si="17"/>
        <v>FALSE</v>
      </c>
      <c r="C76" s="63" t="b">
        <v>0</v>
      </c>
      <c r="V76" s="8">
        <v>74</v>
      </c>
    </row>
    <row r="77" spans="1:26" ht="15" customHeight="1">
      <c r="A77" s="11" t="s">
        <v>230</v>
      </c>
      <c r="B77" s="63" t="str">
        <f t="shared" si="17"/>
        <v>FALSE</v>
      </c>
      <c r="C77" s="63" t="b">
        <v>0</v>
      </c>
      <c r="V77" s="8">
        <v>75</v>
      </c>
    </row>
    <row r="78" spans="1:26" ht="15" customHeight="1">
      <c r="A78" s="11" t="s">
        <v>231</v>
      </c>
      <c r="B78" s="63" t="str">
        <f t="shared" si="17"/>
        <v>FALSE</v>
      </c>
      <c r="C78" s="63" t="b">
        <v>0</v>
      </c>
      <c r="V78" s="8">
        <v>76</v>
      </c>
    </row>
    <row r="79" spans="1:26" ht="12.75" customHeight="1">
      <c r="A79" s="11" t="s">
        <v>365</v>
      </c>
      <c r="B79" s="63" t="str">
        <f t="shared" si="17"/>
        <v>FALSE</v>
      </c>
      <c r="C79" s="63" t="b">
        <v>0</v>
      </c>
      <c r="V79" s="8">
        <v>77</v>
      </c>
    </row>
    <row r="80" spans="1:26">
      <c r="A80" s="11" t="s">
        <v>232</v>
      </c>
      <c r="B80" s="63" t="str">
        <f t="shared" si="17"/>
        <v>FALSE</v>
      </c>
      <c r="C80" s="63" t="b">
        <v>0</v>
      </c>
      <c r="V80" s="8">
        <v>78</v>
      </c>
    </row>
    <row r="81" spans="1:22">
      <c r="A81" s="11" t="s">
        <v>270</v>
      </c>
      <c r="B81" s="63">
        <f>C81-1</f>
        <v>0</v>
      </c>
      <c r="C81" s="63">
        <v>1</v>
      </c>
      <c r="V81" s="8">
        <v>79</v>
      </c>
    </row>
    <row r="82" spans="1:22">
      <c r="A82" s="11" t="s">
        <v>271</v>
      </c>
      <c r="B82" s="63">
        <f>C82-1</f>
        <v>-1</v>
      </c>
      <c r="C82" s="63">
        <v>0</v>
      </c>
      <c r="V82" s="8">
        <v>80</v>
      </c>
    </row>
    <row r="83" spans="1:22">
      <c r="A83" s="11" t="s">
        <v>274</v>
      </c>
      <c r="B83" s="63" t="str">
        <f>IF(C83=0,"",C83)</f>
        <v/>
      </c>
      <c r="C83" s="63">
        <f>'IQP Completo'!G143</f>
        <v>0</v>
      </c>
      <c r="V83" s="8">
        <v>81</v>
      </c>
    </row>
    <row r="84" spans="1:22">
      <c r="A84" s="11" t="s">
        <v>272</v>
      </c>
      <c r="B84" s="63">
        <f>C84-1</f>
        <v>0</v>
      </c>
      <c r="C84" s="63">
        <v>1</v>
      </c>
      <c r="V84" s="8">
        <v>82</v>
      </c>
    </row>
    <row r="85" spans="1:22">
      <c r="A85" s="11" t="s">
        <v>271</v>
      </c>
      <c r="B85" s="63">
        <f>C85-1</f>
        <v>0</v>
      </c>
      <c r="C85" s="63">
        <v>1</v>
      </c>
      <c r="V85" s="8">
        <v>83</v>
      </c>
    </row>
    <row r="86" spans="1:22">
      <c r="A86" s="11" t="s">
        <v>274</v>
      </c>
      <c r="B86" s="63" t="str">
        <f>IF(C86=0,"",C86)</f>
        <v/>
      </c>
      <c r="C86" s="63">
        <f>'IQP Completo'!G144</f>
        <v>0</v>
      </c>
      <c r="V86" s="8">
        <v>84</v>
      </c>
    </row>
    <row r="87" spans="1:22">
      <c r="A87" s="11" t="s">
        <v>273</v>
      </c>
      <c r="B87" s="63">
        <f>C87-1</f>
        <v>0</v>
      </c>
      <c r="C87" s="63">
        <v>1</v>
      </c>
      <c r="V87" s="8">
        <v>85</v>
      </c>
    </row>
    <row r="88" spans="1:22">
      <c r="A88" s="11" t="s">
        <v>271</v>
      </c>
      <c r="B88" s="63">
        <f>C88-1</f>
        <v>-1</v>
      </c>
      <c r="C88" s="63">
        <v>0</v>
      </c>
      <c r="V88" s="8">
        <v>86</v>
      </c>
    </row>
    <row r="89" spans="1:22">
      <c r="A89" s="11" t="s">
        <v>274</v>
      </c>
      <c r="B89" s="63" t="str">
        <f>IF(C89=0,"",C89)</f>
        <v/>
      </c>
      <c r="C89" s="63">
        <f>'IQP Completo'!G145</f>
        <v>0</v>
      </c>
      <c r="V89" s="8">
        <v>87</v>
      </c>
    </row>
    <row r="90" spans="1:22">
      <c r="A90" s="11" t="s">
        <v>277</v>
      </c>
      <c r="B90" s="63" t="str">
        <f t="shared" ref="B90:B93" si="18">IF(C90=TRUE,"TRUE","FALSE")</f>
        <v>FALSE</v>
      </c>
      <c r="C90" s="63" t="b">
        <v>0</v>
      </c>
      <c r="V90" s="8">
        <v>88</v>
      </c>
    </row>
    <row r="91" spans="1:22">
      <c r="A91" s="11" t="s">
        <v>278</v>
      </c>
      <c r="B91" s="63" t="str">
        <f t="shared" si="18"/>
        <v>FALSE</v>
      </c>
      <c r="C91" s="63" t="b">
        <v>0</v>
      </c>
      <c r="V91" s="8">
        <v>89</v>
      </c>
    </row>
    <row r="92" spans="1:22">
      <c r="A92" s="11" t="s">
        <v>279</v>
      </c>
      <c r="B92" s="63" t="str">
        <f t="shared" si="18"/>
        <v>FALSE</v>
      </c>
      <c r="C92" s="63" t="b">
        <v>0</v>
      </c>
      <c r="V92" s="8">
        <v>90</v>
      </c>
    </row>
    <row r="93" spans="1:22">
      <c r="A93" s="11" t="s">
        <v>280</v>
      </c>
      <c r="B93" s="63" t="str">
        <f t="shared" si="18"/>
        <v>FALSE</v>
      </c>
      <c r="C93" s="63" t="b">
        <v>0</v>
      </c>
      <c r="V93" s="8">
        <v>91</v>
      </c>
    </row>
    <row r="94" spans="1:22">
      <c r="A94" s="11" t="s">
        <v>93</v>
      </c>
      <c r="B94" s="63">
        <f>C94-1</f>
        <v>0</v>
      </c>
      <c r="C94" s="63">
        <v>1</v>
      </c>
      <c r="V94" s="8">
        <v>92</v>
      </c>
    </row>
    <row r="95" spans="1:22">
      <c r="A95" s="11" t="s">
        <v>340</v>
      </c>
      <c r="B95" s="63">
        <f>C95-1</f>
        <v>0</v>
      </c>
      <c r="C95" s="63">
        <v>1</v>
      </c>
      <c r="T95" s="57"/>
      <c r="U95" s="57"/>
      <c r="V95" s="57">
        <v>93</v>
      </c>
    </row>
    <row r="96" spans="1:22" ht="15" customHeight="1">
      <c r="A96" s="11" t="s">
        <v>341</v>
      </c>
      <c r="B96" s="63">
        <f>C96</f>
        <v>0</v>
      </c>
      <c r="C96" s="63">
        <f>'IQP Completo'!B166</f>
        <v>0</v>
      </c>
      <c r="T96" s="57" t="s">
        <v>307</v>
      </c>
      <c r="U96" s="57"/>
      <c r="V96" s="57">
        <v>94</v>
      </c>
    </row>
    <row r="97" spans="1:24" ht="15" customHeight="1">
      <c r="A97" s="11" t="s">
        <v>342</v>
      </c>
      <c r="B97" s="63">
        <f>C97-1</f>
        <v>0</v>
      </c>
      <c r="C97" s="63">
        <v>1</v>
      </c>
      <c r="T97" s="57" t="s">
        <v>305</v>
      </c>
      <c r="U97" s="57"/>
      <c r="V97" s="57">
        <v>95</v>
      </c>
    </row>
    <row r="98" spans="1:24" ht="15" customHeight="1">
      <c r="A98" s="11" t="s">
        <v>343</v>
      </c>
      <c r="B98" s="63">
        <f>C98</f>
        <v>0</v>
      </c>
      <c r="C98" s="63">
        <f>'IQP Completo'!D166</f>
        <v>0</v>
      </c>
      <c r="T98" s="57" t="s">
        <v>304</v>
      </c>
      <c r="U98" s="57"/>
      <c r="V98" s="57">
        <v>96</v>
      </c>
    </row>
    <row r="99" spans="1:24">
      <c r="A99" s="11" t="s">
        <v>344</v>
      </c>
      <c r="B99" s="63">
        <f>C99-1</f>
        <v>0</v>
      </c>
      <c r="C99" s="63">
        <v>1</v>
      </c>
      <c r="T99" s="57" t="s">
        <v>306</v>
      </c>
      <c r="U99" s="57"/>
      <c r="V99" s="57">
        <v>97</v>
      </c>
    </row>
    <row r="100" spans="1:24" ht="15" customHeight="1">
      <c r="A100" s="11" t="s">
        <v>345</v>
      </c>
      <c r="B100" s="63">
        <f>C100</f>
        <v>0</v>
      </c>
      <c r="C100" s="63">
        <f>'IQP Completo'!F166</f>
        <v>0</v>
      </c>
      <c r="T100" s="57"/>
      <c r="U100" s="57"/>
      <c r="V100" s="57">
        <v>98</v>
      </c>
    </row>
    <row r="101" spans="1:24" ht="15" customHeight="1">
      <c r="A101" s="11" t="s">
        <v>346</v>
      </c>
      <c r="B101" s="63">
        <f>C101-1</f>
        <v>0</v>
      </c>
      <c r="C101" s="63">
        <v>1</v>
      </c>
      <c r="T101" s="57"/>
      <c r="U101" s="57"/>
      <c r="V101" s="57">
        <v>99</v>
      </c>
    </row>
    <row r="102" spans="1:24" ht="15" customHeight="1">
      <c r="A102" s="11" t="s">
        <v>347</v>
      </c>
      <c r="B102" s="63">
        <f>C102-1</f>
        <v>0</v>
      </c>
      <c r="C102" s="63">
        <v>1</v>
      </c>
      <c r="T102" s="57"/>
      <c r="U102" s="57"/>
      <c r="V102" s="57">
        <v>100</v>
      </c>
    </row>
    <row r="103" spans="1:24">
      <c r="A103" s="11" t="s">
        <v>348</v>
      </c>
      <c r="B103" s="63">
        <f>C103</f>
        <v>0</v>
      </c>
      <c r="C103" s="63">
        <f>'IQP Completo'!B169</f>
        <v>0</v>
      </c>
      <c r="T103" s="57"/>
      <c r="U103" s="57"/>
      <c r="V103" s="57"/>
    </row>
    <row r="104" spans="1:24">
      <c r="A104" s="11" t="s">
        <v>349</v>
      </c>
      <c r="B104" s="63">
        <f>C104-1</f>
        <v>0</v>
      </c>
      <c r="C104" s="63">
        <v>1</v>
      </c>
      <c r="T104" s="57" t="s">
        <v>307</v>
      </c>
      <c r="U104" s="57"/>
      <c r="V104" s="57"/>
    </row>
    <row r="105" spans="1:24">
      <c r="A105" s="11" t="s">
        <v>350</v>
      </c>
      <c r="B105" s="63">
        <f>C105</f>
        <v>0</v>
      </c>
      <c r="C105" s="63">
        <f>'IQP Completo'!D169</f>
        <v>0</v>
      </c>
      <c r="T105" s="57" t="s">
        <v>143</v>
      </c>
      <c r="U105" s="57"/>
      <c r="V105" s="57"/>
    </row>
    <row r="106" spans="1:24" ht="15" customHeight="1">
      <c r="A106" s="11" t="s">
        <v>351</v>
      </c>
      <c r="B106" s="63">
        <f>C106-1</f>
        <v>0</v>
      </c>
      <c r="C106" s="63">
        <v>1</v>
      </c>
      <c r="T106" s="57" t="s">
        <v>308</v>
      </c>
      <c r="U106" s="57"/>
      <c r="V106" s="57"/>
    </row>
    <row r="107" spans="1:24" ht="15" customHeight="1">
      <c r="A107" s="11" t="s">
        <v>352</v>
      </c>
      <c r="B107" s="63">
        <f>C107</f>
        <v>0</v>
      </c>
      <c r="C107" s="63">
        <f>'IQP Completo'!F169</f>
        <v>0</v>
      </c>
      <c r="T107" s="57" t="s">
        <v>309</v>
      </c>
      <c r="U107" s="57"/>
      <c r="V107" s="57"/>
    </row>
    <row r="108" spans="1:24" ht="15" customHeight="1">
      <c r="A108" s="11" t="s">
        <v>353</v>
      </c>
      <c r="B108" s="63">
        <f>C108-1</f>
        <v>0</v>
      </c>
      <c r="C108" s="63">
        <v>1</v>
      </c>
      <c r="T108" s="57"/>
      <c r="U108" s="57"/>
      <c r="V108" s="57"/>
    </row>
    <row r="109" spans="1:24" ht="15" customHeight="1">
      <c r="A109" s="11" t="s">
        <v>354</v>
      </c>
      <c r="B109" s="63">
        <f>C109-1</f>
        <v>0</v>
      </c>
      <c r="C109" s="63">
        <v>1</v>
      </c>
      <c r="T109" s="57" t="s">
        <v>307</v>
      </c>
      <c r="U109" s="57"/>
      <c r="V109" s="57"/>
      <c r="X109" s="8"/>
    </row>
    <row r="110" spans="1:24" ht="15" customHeight="1">
      <c r="A110" s="11" t="s">
        <v>355</v>
      </c>
      <c r="B110" s="63">
        <f>C110</f>
        <v>0</v>
      </c>
      <c r="C110" s="63">
        <f>'IQP Completo'!B172</f>
        <v>0</v>
      </c>
      <c r="T110" s="57" t="s">
        <v>148</v>
      </c>
      <c r="U110" s="57"/>
      <c r="V110" s="57"/>
      <c r="X110" s="8"/>
    </row>
    <row r="111" spans="1:24" ht="15" customHeight="1">
      <c r="A111" s="11" t="s">
        <v>356</v>
      </c>
      <c r="B111" s="63">
        <f>C111-1</f>
        <v>0</v>
      </c>
      <c r="C111" s="63">
        <v>1</v>
      </c>
      <c r="T111" s="57" t="s">
        <v>147</v>
      </c>
      <c r="U111" s="57"/>
      <c r="V111" s="57"/>
    </row>
    <row r="112" spans="1:24">
      <c r="A112" s="11" t="s">
        <v>357</v>
      </c>
      <c r="B112" s="63">
        <f>C112</f>
        <v>0</v>
      </c>
      <c r="C112" s="63">
        <f>'IQP Completo'!D172</f>
        <v>0</v>
      </c>
      <c r="T112" s="57"/>
      <c r="U112" s="57"/>
      <c r="V112" s="57"/>
    </row>
    <row r="113" spans="1:22">
      <c r="A113" s="11" t="s">
        <v>358</v>
      </c>
      <c r="B113" s="63">
        <f>C113-1</f>
        <v>0</v>
      </c>
      <c r="C113" s="63">
        <v>1</v>
      </c>
      <c r="T113" s="57" t="s">
        <v>307</v>
      </c>
      <c r="U113" s="57"/>
      <c r="V113" s="57"/>
    </row>
    <row r="114" spans="1:22">
      <c r="A114" s="11" t="s">
        <v>359</v>
      </c>
      <c r="B114" s="63">
        <f>C114</f>
        <v>0</v>
      </c>
      <c r="C114" s="63">
        <f>'IQP Completo'!F172</f>
        <v>0</v>
      </c>
      <c r="T114" s="57" t="s">
        <v>295</v>
      </c>
      <c r="U114" s="57"/>
      <c r="V114" s="57"/>
    </row>
    <row r="115" spans="1:22">
      <c r="A115" s="11" t="s">
        <v>360</v>
      </c>
      <c r="B115" s="63">
        <f>C115-1</f>
        <v>0</v>
      </c>
      <c r="C115" s="63">
        <v>1</v>
      </c>
      <c r="T115" s="57" t="s">
        <v>145</v>
      </c>
      <c r="U115" s="57"/>
      <c r="V115" s="57"/>
    </row>
    <row r="116" spans="1:22">
      <c r="A116" s="11" t="s">
        <v>96</v>
      </c>
      <c r="B116" s="63">
        <f>IF(C116=1,1,0)</f>
        <v>1</v>
      </c>
      <c r="C116" s="63">
        <v>1</v>
      </c>
      <c r="T116" s="57"/>
      <c r="U116" s="57"/>
      <c r="V116" s="57"/>
    </row>
    <row r="117" spans="1:22" ht="15" customHeight="1">
      <c r="A117" s="11" t="s">
        <v>311</v>
      </c>
      <c r="B117" s="63">
        <f>C117</f>
        <v>0</v>
      </c>
      <c r="C117" s="63">
        <f>'IQP Completo'!C180</f>
        <v>0</v>
      </c>
      <c r="T117" s="57"/>
      <c r="U117" s="57"/>
      <c r="V117" s="57"/>
    </row>
    <row r="118" spans="1:22" ht="15" customHeight="1">
      <c r="A118" s="11" t="s">
        <v>313</v>
      </c>
      <c r="B118" s="63">
        <f>C118-1</f>
        <v>0</v>
      </c>
      <c r="C118" s="63">
        <v>1</v>
      </c>
      <c r="T118" s="58" t="s">
        <v>307</v>
      </c>
      <c r="U118" s="57"/>
      <c r="V118" s="57"/>
    </row>
    <row r="119" spans="1:22" ht="15" customHeight="1">
      <c r="A119" s="11" t="s">
        <v>314</v>
      </c>
      <c r="B119" s="63">
        <f t="shared" ref="B119:B123" si="19">C119-1</f>
        <v>0</v>
      </c>
      <c r="C119" s="63">
        <v>1</v>
      </c>
      <c r="T119" s="57" t="s">
        <v>331</v>
      </c>
      <c r="U119" s="57"/>
      <c r="V119" s="57"/>
    </row>
    <row r="120" spans="1:22" ht="15" customHeight="1">
      <c r="A120" s="11" t="s">
        <v>315</v>
      </c>
      <c r="B120" s="63">
        <f t="shared" si="19"/>
        <v>0</v>
      </c>
      <c r="C120" s="63">
        <v>1</v>
      </c>
      <c r="T120" s="57" t="s">
        <v>333</v>
      </c>
      <c r="U120" s="57"/>
      <c r="V120" s="57"/>
    </row>
    <row r="121" spans="1:22">
      <c r="A121" s="11" t="s">
        <v>316</v>
      </c>
      <c r="B121" s="63">
        <f t="shared" si="19"/>
        <v>0</v>
      </c>
      <c r="C121" s="63">
        <v>1</v>
      </c>
      <c r="T121" s="57" t="s">
        <v>332</v>
      </c>
      <c r="U121" s="57"/>
      <c r="V121" s="57"/>
    </row>
    <row r="122" spans="1:22" s="27" customFormat="1">
      <c r="A122" s="11" t="s">
        <v>317</v>
      </c>
      <c r="B122" s="63">
        <f t="shared" si="19"/>
        <v>0</v>
      </c>
      <c r="C122" s="63">
        <v>1</v>
      </c>
      <c r="D122" s="59"/>
      <c r="T122" s="58" t="s">
        <v>334</v>
      </c>
      <c r="U122" s="57"/>
      <c r="V122" s="57"/>
    </row>
    <row r="123" spans="1:22" s="27" customFormat="1">
      <c r="A123" s="11" t="s">
        <v>318</v>
      </c>
      <c r="B123" s="63">
        <f t="shared" si="19"/>
        <v>0</v>
      </c>
      <c r="C123" s="63">
        <v>1</v>
      </c>
      <c r="D123" s="59"/>
      <c r="T123" s="57"/>
      <c r="U123" s="57"/>
      <c r="V123" s="57"/>
    </row>
    <row r="124" spans="1:22" s="27" customFormat="1">
      <c r="A124" s="11" t="s">
        <v>319</v>
      </c>
      <c r="B124" s="63">
        <f>C124-1</f>
        <v>0</v>
      </c>
      <c r="C124" s="63">
        <v>1</v>
      </c>
      <c r="D124" s="59"/>
      <c r="T124" s="57"/>
      <c r="U124" s="57"/>
      <c r="V124" s="57"/>
    </row>
    <row r="125" spans="1:22" s="27" customFormat="1">
      <c r="A125" s="11" t="s">
        <v>320</v>
      </c>
      <c r="B125" s="63">
        <f t="shared" ref="B125:B136" si="20">C125-1</f>
        <v>0</v>
      </c>
      <c r="C125" s="63">
        <v>1</v>
      </c>
      <c r="D125" s="59"/>
    </row>
    <row r="126" spans="1:22">
      <c r="A126" s="11" t="s">
        <v>321</v>
      </c>
      <c r="B126" s="63">
        <f t="shared" si="20"/>
        <v>0</v>
      </c>
      <c r="C126" s="63">
        <v>1</v>
      </c>
      <c r="V126" s="8"/>
    </row>
    <row r="127" spans="1:22">
      <c r="A127" s="11" t="s">
        <v>322</v>
      </c>
      <c r="B127" s="63">
        <f t="shared" si="20"/>
        <v>0</v>
      </c>
      <c r="C127" s="63">
        <v>1</v>
      </c>
    </row>
    <row r="128" spans="1:22">
      <c r="A128" s="11" t="s">
        <v>323</v>
      </c>
      <c r="B128" s="63">
        <f t="shared" si="20"/>
        <v>0</v>
      </c>
      <c r="C128" s="63">
        <v>1</v>
      </c>
    </row>
    <row r="129" spans="1:3">
      <c r="A129" s="11" t="s">
        <v>324</v>
      </c>
      <c r="B129" s="63">
        <f t="shared" si="20"/>
        <v>0</v>
      </c>
      <c r="C129" s="63">
        <v>1</v>
      </c>
    </row>
    <row r="130" spans="1:3">
      <c r="A130" s="11" t="s">
        <v>325</v>
      </c>
      <c r="B130" s="63">
        <f t="shared" si="20"/>
        <v>0</v>
      </c>
      <c r="C130" s="63">
        <v>1</v>
      </c>
    </row>
    <row r="131" spans="1:3">
      <c r="A131" s="11" t="s">
        <v>326</v>
      </c>
      <c r="B131" s="63">
        <f t="shared" si="20"/>
        <v>0</v>
      </c>
      <c r="C131" s="63">
        <v>1</v>
      </c>
    </row>
    <row r="132" spans="1:3">
      <c r="A132" s="11" t="s">
        <v>327</v>
      </c>
      <c r="B132" s="63">
        <f t="shared" si="20"/>
        <v>0</v>
      </c>
      <c r="C132" s="63">
        <v>1</v>
      </c>
    </row>
    <row r="133" spans="1:3" ht="15" customHeight="1">
      <c r="A133" s="11" t="s">
        <v>328</v>
      </c>
      <c r="B133" s="63">
        <f t="shared" si="20"/>
        <v>0</v>
      </c>
      <c r="C133" s="63">
        <v>1</v>
      </c>
    </row>
    <row r="134" spans="1:3" ht="15" customHeight="1">
      <c r="A134" s="11" t="s">
        <v>329</v>
      </c>
      <c r="B134" s="63">
        <f t="shared" si="20"/>
        <v>0</v>
      </c>
      <c r="C134" s="63">
        <v>1</v>
      </c>
    </row>
    <row r="135" spans="1:3" ht="15" customHeight="1">
      <c r="A135" s="11" t="s">
        <v>330</v>
      </c>
      <c r="B135" s="63">
        <f t="shared" si="20"/>
        <v>0</v>
      </c>
      <c r="C135" s="63">
        <v>1</v>
      </c>
    </row>
    <row r="136" spans="1:3" ht="15" customHeight="1">
      <c r="A136" s="11" t="s">
        <v>366</v>
      </c>
      <c r="B136" s="63">
        <f t="shared" si="20"/>
        <v>0</v>
      </c>
      <c r="C136" s="63">
        <v>1</v>
      </c>
    </row>
    <row r="137" spans="1:3" ht="15" customHeight="1">
      <c r="A137" s="11" t="s">
        <v>335</v>
      </c>
      <c r="B137" s="63" t="str">
        <f>IF(C137=0,"",C137)</f>
        <v/>
      </c>
      <c r="C137" s="63">
        <f>'IQP Completo'!A201</f>
        <v>0</v>
      </c>
    </row>
    <row r="138" spans="1:3" ht="15" customHeight="1">
      <c r="A138" s="11" t="s">
        <v>336</v>
      </c>
      <c r="B138" s="63" t="str">
        <f>IF(C138=0,"",C138)</f>
        <v/>
      </c>
      <c r="C138" s="63">
        <f>'IQP Completo'!D201</f>
        <v>0</v>
      </c>
    </row>
    <row r="139" spans="1:3" ht="15" customHeight="1">
      <c r="A139" s="11" t="s">
        <v>337</v>
      </c>
      <c r="B139" s="63">
        <f>C139-1</f>
        <v>-1</v>
      </c>
      <c r="C139" s="63">
        <v>0</v>
      </c>
    </row>
    <row r="140" spans="1:3" ht="15" customHeight="1"/>
    <row r="141" spans="1:3" ht="15" customHeight="1"/>
    <row r="145" ht="15" customHeight="1"/>
    <row r="146" ht="15" customHeight="1"/>
    <row r="147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8" ht="15" customHeight="1"/>
    <row r="169" ht="15" customHeight="1"/>
    <row r="170" ht="15" customHeight="1"/>
    <row r="171" ht="15" customHeight="1"/>
  </sheetData>
  <mergeCells count="4">
    <mergeCell ref="F20:H20"/>
    <mergeCell ref="F26:G26"/>
    <mergeCell ref="H27:I27"/>
    <mergeCell ref="F55:G5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IQP Completo</vt:lpstr>
      <vt:lpstr>Planilha Upload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pti</dc:creator>
  <cp:lastModifiedBy>Cássio Alexandre</cp:lastModifiedBy>
  <cp:revision>12</cp:revision>
  <cp:lastPrinted>2017-02-15T18:39:44Z</cp:lastPrinted>
  <dcterms:created xsi:type="dcterms:W3CDTF">2017-02-10T14:12:56Z</dcterms:created>
  <dcterms:modified xsi:type="dcterms:W3CDTF">2017-03-13T14:46:20Z</dcterms:modified>
  <dc:language>pt-BR</dc:language>
</cp:coreProperties>
</file>